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delia.tichy\Downloads\"/>
    </mc:Choice>
  </mc:AlternateContent>
  <xr:revisionPtr revIDLastSave="0" documentId="8_{5C3038E0-0405-48AB-9900-9202306AA9FF}" xr6:coauthVersionLast="47" xr6:coauthVersionMax="47" xr10:uidLastSave="{00000000-0000-0000-0000-000000000000}"/>
  <bookViews>
    <workbookView xWindow="-120" yWindow="-120" windowWidth="23280" windowHeight="15000" tabRatio="574" xr2:uid="{00000000-000D-0000-FFFF-FFFF00000000}"/>
  </bookViews>
  <sheets>
    <sheet name="Urlaubskalender" sheetId="1" r:id="rId1"/>
  </sheets>
  <definedNames>
    <definedName name="_xlnm.Print_Area" localSheetId="0">Urlaubskalender!$A$1:$AV$37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7" i="1" l="1"/>
  <c r="R7" i="1"/>
  <c r="Q7" i="1"/>
  <c r="AS4" i="1"/>
  <c r="AS5" i="1" s="1"/>
  <c r="AO4" i="1"/>
  <c r="AR4" i="1" s="1"/>
  <c r="AK4" i="1"/>
  <c r="AN4" i="1" s="1"/>
  <c r="AG4" i="1"/>
  <c r="AG5" i="1" s="1"/>
  <c r="AC4" i="1"/>
  <c r="AC5" i="1" s="1"/>
  <c r="AO36" i="1"/>
  <c r="AK5" i="1"/>
  <c r="AK6" i="1" s="1"/>
  <c r="AU36" i="1"/>
  <c r="AG36" i="1"/>
  <c r="R36" i="1"/>
  <c r="AV4" i="1" l="1"/>
  <c r="AL5" i="1"/>
  <c r="AO5" i="1"/>
  <c r="AP5" i="1" s="1"/>
  <c r="AT5" i="1"/>
  <c r="AS6" i="1"/>
  <c r="AV5" i="1"/>
  <c r="AO6" i="1"/>
  <c r="AK7" i="1"/>
  <c r="AL6" i="1"/>
  <c r="AH5" i="1"/>
  <c r="AG6" i="1"/>
  <c r="AJ4" i="1"/>
  <c r="AD5" i="1"/>
  <c r="AC6" i="1"/>
  <c r="AC7" i="1" s="1"/>
  <c r="AC8" i="1" s="1"/>
  <c r="AF4" i="1"/>
  <c r="AT4" i="1"/>
  <c r="AP4" i="1"/>
  <c r="AL4" i="1"/>
  <c r="AH4" i="1"/>
  <c r="AD4" i="1"/>
  <c r="Q4" i="1"/>
  <c r="Y4" i="1"/>
  <c r="U4" i="1"/>
  <c r="M4" i="1"/>
  <c r="I4" i="1"/>
  <c r="E4" i="1"/>
  <c r="A4" i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E5" i="1" s="1"/>
  <c r="H5" i="1" s="1"/>
  <c r="R4" i="1"/>
  <c r="Q5" i="1"/>
  <c r="T4" i="1"/>
  <c r="N4" i="1"/>
  <c r="M5" i="1"/>
  <c r="P4" i="1"/>
  <c r="O4" i="1"/>
  <c r="V4" i="1"/>
  <c r="W4" i="1"/>
  <c r="U5" i="1"/>
  <c r="X4" i="1"/>
  <c r="AD6" i="1"/>
  <c r="F4" i="1"/>
  <c r="H4" i="1"/>
  <c r="Z4" i="1"/>
  <c r="Y5" i="1"/>
  <c r="AB4" i="1"/>
  <c r="J4" i="1"/>
  <c r="K4" i="1"/>
  <c r="I5" i="1"/>
  <c r="L4" i="1"/>
  <c r="AT6" i="1"/>
  <c r="AS7" i="1"/>
  <c r="AV6" i="1"/>
  <c r="AO7" i="1"/>
  <c r="AP6" i="1"/>
  <c r="AL7" i="1"/>
  <c r="AK8" i="1"/>
  <c r="AH6" i="1"/>
  <c r="AG7" i="1"/>
  <c r="AD7" i="1"/>
  <c r="AD8" i="1"/>
  <c r="AC9" i="1"/>
  <c r="B4" i="1"/>
  <c r="B15" i="1"/>
  <c r="D16" i="1"/>
  <c r="D4" i="1"/>
  <c r="D7" i="1"/>
  <c r="D6" i="1"/>
  <c r="B16" i="1" l="1"/>
  <c r="D31" i="1"/>
  <c r="D26" i="1"/>
  <c r="B13" i="1"/>
  <c r="B18" i="1"/>
  <c r="D9" i="1"/>
  <c r="D11" i="1"/>
  <c r="D21" i="1"/>
  <c r="D5" i="1"/>
  <c r="D10" i="1"/>
  <c r="D30" i="1"/>
  <c r="B21" i="1"/>
  <c r="B30" i="1"/>
  <c r="D20" i="1"/>
  <c r="B19" i="1"/>
  <c r="B24" i="1"/>
  <c r="B8" i="1"/>
  <c r="D14" i="1"/>
  <c r="B5" i="1"/>
  <c r="B25" i="1"/>
  <c r="D15" i="1"/>
  <c r="B10" i="1"/>
  <c r="B34" i="1"/>
  <c r="D28" i="1"/>
  <c r="B31" i="1"/>
  <c r="D25" i="1"/>
  <c r="B28" i="1"/>
  <c r="F5" i="1"/>
  <c r="D22" i="1"/>
  <c r="B9" i="1"/>
  <c r="B29" i="1"/>
  <c r="D27" i="1"/>
  <c r="B14" i="1"/>
  <c r="D8" i="1"/>
  <c r="B7" i="1"/>
  <c r="D33" i="1"/>
  <c r="E6" i="1"/>
  <c r="H6" i="1" s="1"/>
  <c r="D18" i="1"/>
  <c r="D34" i="1"/>
  <c r="B17" i="1"/>
  <c r="B33" i="1"/>
  <c r="D19" i="1"/>
  <c r="B6" i="1"/>
  <c r="B26" i="1"/>
  <c r="D12" i="1"/>
  <c r="D32" i="1"/>
  <c r="B23" i="1"/>
  <c r="D17" i="1"/>
  <c r="B12" i="1"/>
  <c r="B32" i="1"/>
  <c r="D23" i="1"/>
  <c r="B22" i="1"/>
  <c r="D24" i="1"/>
  <c r="B11" i="1"/>
  <c r="B27" i="1"/>
  <c r="D13" i="1"/>
  <c r="D29" i="1"/>
  <c r="B20" i="1"/>
  <c r="I6" i="1"/>
  <c r="K5" i="1"/>
  <c r="L5" i="1"/>
  <c r="J5" i="1"/>
  <c r="Y6" i="1"/>
  <c r="Z5" i="1"/>
  <c r="U6" i="1"/>
  <c r="V5" i="1"/>
  <c r="W5" i="1"/>
  <c r="R5" i="1"/>
  <c r="S5" i="1"/>
  <c r="Q6" i="1"/>
  <c r="M6" i="1"/>
  <c r="O5" i="1"/>
  <c r="N5" i="1"/>
  <c r="AV7" i="1"/>
  <c r="AS8" i="1"/>
  <c r="AT7" i="1"/>
  <c r="AO8" i="1"/>
  <c r="AP7" i="1"/>
  <c r="AK9" i="1"/>
  <c r="AL8" i="1"/>
  <c r="AG8" i="1"/>
  <c r="AH7" i="1"/>
  <c r="AC10" i="1"/>
  <c r="AD9" i="1"/>
  <c r="E7" i="1"/>
  <c r="H7" i="1" s="1"/>
  <c r="F6" i="1" l="1"/>
  <c r="M7" i="1"/>
  <c r="N6" i="1"/>
  <c r="O6" i="1"/>
  <c r="S6" i="1"/>
  <c r="R6" i="1"/>
  <c r="W6" i="1"/>
  <c r="U7" i="1"/>
  <c r="V6" i="1"/>
  <c r="Z6" i="1"/>
  <c r="Y7" i="1"/>
  <c r="L6" i="1"/>
  <c r="K6" i="1"/>
  <c r="J6" i="1"/>
  <c r="I7" i="1"/>
  <c r="AS9" i="1"/>
  <c r="AV8" i="1"/>
  <c r="AT8" i="1"/>
  <c r="AO9" i="1"/>
  <c r="AP8" i="1"/>
  <c r="AK10" i="1"/>
  <c r="AL9" i="1"/>
  <c r="AH8" i="1"/>
  <c r="AG9" i="1"/>
  <c r="AC11" i="1"/>
  <c r="AD10" i="1"/>
  <c r="E8" i="1"/>
  <c r="H8" i="1" s="1"/>
  <c r="F7" i="1"/>
  <c r="V7" i="1" l="1"/>
  <c r="U8" i="1"/>
  <c r="L7" i="1"/>
  <c r="I8" i="1"/>
  <c r="J7" i="1"/>
  <c r="Z7" i="1"/>
  <c r="Y8" i="1"/>
  <c r="Q8" i="1"/>
  <c r="N7" i="1"/>
  <c r="M8" i="1"/>
  <c r="AV9" i="1"/>
  <c r="AT9" i="1"/>
  <c r="AS10" i="1"/>
  <c r="AP9" i="1"/>
  <c r="AO10" i="1"/>
  <c r="AL10" i="1"/>
  <c r="AK11" i="1"/>
  <c r="AG10" i="1"/>
  <c r="AH9" i="1"/>
  <c r="AC12" i="1"/>
  <c r="AD11" i="1"/>
  <c r="E9" i="1"/>
  <c r="H9" i="1" s="1"/>
  <c r="F8" i="1"/>
  <c r="Y9" i="1" l="1"/>
  <c r="Z8" i="1"/>
  <c r="O8" i="1"/>
  <c r="N8" i="1"/>
  <c r="M9" i="1"/>
  <c r="Q9" i="1"/>
  <c r="S8" i="1"/>
  <c r="R8" i="1"/>
  <c r="V8" i="1"/>
  <c r="U9" i="1"/>
  <c r="W8" i="1"/>
  <c r="I9" i="1"/>
  <c r="K8" i="1"/>
  <c r="L8" i="1"/>
  <c r="J8" i="1"/>
  <c r="AV10" i="1"/>
  <c r="AS11" i="1"/>
  <c r="AT10" i="1"/>
  <c r="AP10" i="1"/>
  <c r="AO11" i="1"/>
  <c r="AK12" i="1"/>
  <c r="AL11" i="1"/>
  <c r="AG11" i="1"/>
  <c r="AH10" i="1"/>
  <c r="AC13" i="1"/>
  <c r="AD12" i="1"/>
  <c r="E10" i="1"/>
  <c r="H10" i="1" s="1"/>
  <c r="F9" i="1"/>
  <c r="O9" i="1" l="1"/>
  <c r="M10" i="1"/>
  <c r="N9" i="1"/>
  <c r="K9" i="1"/>
  <c r="L9" i="1"/>
  <c r="I10" i="1"/>
  <c r="J9" i="1"/>
  <c r="U10" i="1"/>
  <c r="W9" i="1"/>
  <c r="V9" i="1"/>
  <c r="S9" i="1"/>
  <c r="R9" i="1"/>
  <c r="Q10" i="1"/>
  <c r="Y10" i="1"/>
  <c r="Z9" i="1"/>
  <c r="AV11" i="1"/>
  <c r="AT11" i="1"/>
  <c r="AS12" i="1"/>
  <c r="AP11" i="1"/>
  <c r="AO12" i="1"/>
  <c r="AK13" i="1"/>
  <c r="AL12" i="1"/>
  <c r="AG12" i="1"/>
  <c r="AH11" i="1"/>
  <c r="AC14" i="1"/>
  <c r="AD13" i="1"/>
  <c r="E11" i="1"/>
  <c r="H11" i="1" s="1"/>
  <c r="F10" i="1"/>
  <c r="S10" i="1" l="1"/>
  <c r="Q11" i="1"/>
  <c r="R10" i="1"/>
  <c r="W10" i="1"/>
  <c r="U11" i="1"/>
  <c r="V10" i="1"/>
  <c r="Z10" i="1"/>
  <c r="Y11" i="1"/>
  <c r="K10" i="1"/>
  <c r="L10" i="1"/>
  <c r="I11" i="1"/>
  <c r="J10" i="1"/>
  <c r="O10" i="1"/>
  <c r="N10" i="1"/>
  <c r="M11" i="1"/>
  <c r="AT12" i="1"/>
  <c r="AS13" i="1"/>
  <c r="AV12" i="1"/>
  <c r="AP12" i="1"/>
  <c r="AO13" i="1"/>
  <c r="AL13" i="1"/>
  <c r="AK14" i="1"/>
  <c r="AH12" i="1"/>
  <c r="AG13" i="1"/>
  <c r="AC15" i="1"/>
  <c r="AD14" i="1"/>
  <c r="E12" i="1"/>
  <c r="H12" i="1" s="1"/>
  <c r="F11" i="1"/>
  <c r="Z11" i="1" l="1"/>
  <c r="Y12" i="1"/>
  <c r="O11" i="1"/>
  <c r="M12" i="1"/>
  <c r="N11" i="1"/>
  <c r="K11" i="1"/>
  <c r="I12" i="1"/>
  <c r="J11" i="1"/>
  <c r="L11" i="1"/>
  <c r="S11" i="1"/>
  <c r="Q12" i="1"/>
  <c r="R11" i="1"/>
  <c r="W11" i="1"/>
  <c r="U12" i="1"/>
  <c r="V11" i="1"/>
  <c r="AS14" i="1"/>
  <c r="AT13" i="1"/>
  <c r="AV13" i="1"/>
  <c r="AP13" i="1"/>
  <c r="AO14" i="1"/>
  <c r="AK15" i="1"/>
  <c r="AL14" i="1"/>
  <c r="AG14" i="1"/>
  <c r="AH13" i="1"/>
  <c r="AC16" i="1"/>
  <c r="AD15" i="1"/>
  <c r="E13" i="1"/>
  <c r="H13" i="1" s="1"/>
  <c r="F12" i="1"/>
  <c r="O12" i="1" l="1"/>
  <c r="N12" i="1"/>
  <c r="M13" i="1"/>
  <c r="S12" i="1"/>
  <c r="Q13" i="1"/>
  <c r="R12" i="1"/>
  <c r="K12" i="1"/>
  <c r="J12" i="1"/>
  <c r="L12" i="1"/>
  <c r="I13" i="1"/>
  <c r="W12" i="1"/>
  <c r="V12" i="1"/>
  <c r="U13" i="1"/>
  <c r="Y13" i="1"/>
  <c r="Z12" i="1"/>
  <c r="AV14" i="1"/>
  <c r="AS15" i="1"/>
  <c r="AT14" i="1"/>
  <c r="AP14" i="1"/>
  <c r="AO15" i="1"/>
  <c r="AK16" i="1"/>
  <c r="AL15" i="1"/>
  <c r="AG15" i="1"/>
  <c r="AH14" i="1"/>
  <c r="AC17" i="1"/>
  <c r="AD16" i="1"/>
  <c r="E14" i="1"/>
  <c r="H14" i="1" s="1"/>
  <c r="F13" i="1"/>
  <c r="W13" i="1" l="1"/>
  <c r="U14" i="1"/>
  <c r="V13" i="1"/>
  <c r="S13" i="1"/>
  <c r="Q14" i="1"/>
  <c r="R13" i="1"/>
  <c r="O13" i="1"/>
  <c r="M14" i="1"/>
  <c r="N13" i="1"/>
  <c r="Y14" i="1"/>
  <c r="Z13" i="1"/>
  <c r="K13" i="1"/>
  <c r="L13" i="1"/>
  <c r="I14" i="1"/>
  <c r="J13" i="1"/>
  <c r="AS16" i="1"/>
  <c r="AV15" i="1"/>
  <c r="AT15" i="1"/>
  <c r="AP15" i="1"/>
  <c r="AO16" i="1"/>
  <c r="AK17" i="1"/>
  <c r="AL16" i="1"/>
  <c r="AG16" i="1"/>
  <c r="AH15" i="1"/>
  <c r="AC18" i="1"/>
  <c r="AD17" i="1"/>
  <c r="E15" i="1"/>
  <c r="H15" i="1" s="1"/>
  <c r="F14" i="1"/>
  <c r="S14" i="1" l="1"/>
  <c r="Q15" i="1"/>
  <c r="R14" i="1"/>
  <c r="O14" i="1"/>
  <c r="N14" i="1"/>
  <c r="M15" i="1"/>
  <c r="K14" i="1"/>
  <c r="L14" i="1"/>
  <c r="I15" i="1"/>
  <c r="J14" i="1"/>
  <c r="Z14" i="1"/>
  <c r="Y15" i="1"/>
  <c r="W14" i="1"/>
  <c r="V14" i="1"/>
  <c r="U15" i="1"/>
  <c r="AT16" i="1"/>
  <c r="AS17" i="1"/>
  <c r="AV16" i="1"/>
  <c r="AP16" i="1"/>
  <c r="AO17" i="1"/>
  <c r="AK18" i="1"/>
  <c r="AL17" i="1"/>
  <c r="AH16" i="1"/>
  <c r="AG17" i="1"/>
  <c r="AC19" i="1"/>
  <c r="AD18" i="1"/>
  <c r="E16" i="1"/>
  <c r="H16" i="1" s="1"/>
  <c r="F15" i="1"/>
  <c r="K15" i="1" l="1"/>
  <c r="L15" i="1"/>
  <c r="I16" i="1"/>
  <c r="J15" i="1"/>
  <c r="Z15" i="1"/>
  <c r="Y16" i="1"/>
  <c r="W15" i="1"/>
  <c r="U16" i="1"/>
  <c r="V15" i="1"/>
  <c r="O15" i="1"/>
  <c r="N15" i="1"/>
  <c r="M16" i="1"/>
  <c r="S15" i="1"/>
  <c r="R15" i="1"/>
  <c r="Q16" i="1"/>
  <c r="AV17" i="1"/>
  <c r="AS18" i="1"/>
  <c r="AT17" i="1"/>
  <c r="AO18" i="1"/>
  <c r="AP17" i="1"/>
  <c r="AL18" i="1"/>
  <c r="AK19" i="1"/>
  <c r="AG18" i="1"/>
  <c r="AH17" i="1"/>
  <c r="AC20" i="1"/>
  <c r="AD19" i="1"/>
  <c r="E17" i="1"/>
  <c r="H17" i="1" s="1"/>
  <c r="F16" i="1"/>
  <c r="O16" i="1" l="1"/>
  <c r="N16" i="1"/>
  <c r="M17" i="1"/>
  <c r="W16" i="1"/>
  <c r="V16" i="1"/>
  <c r="U17" i="1"/>
  <c r="S16" i="1"/>
  <c r="Q17" i="1"/>
  <c r="R16" i="1"/>
  <c r="K16" i="1"/>
  <c r="I17" i="1"/>
  <c r="J16" i="1"/>
  <c r="L16" i="1"/>
  <c r="Y17" i="1"/>
  <c r="Z16" i="1"/>
  <c r="AT18" i="1"/>
  <c r="AS19" i="1"/>
  <c r="AV18" i="1"/>
  <c r="AO19" i="1"/>
  <c r="AP18" i="1"/>
  <c r="AL19" i="1"/>
  <c r="AK20" i="1"/>
  <c r="AG19" i="1"/>
  <c r="AH18" i="1"/>
  <c r="AC21" i="1"/>
  <c r="AD20" i="1"/>
  <c r="E18" i="1"/>
  <c r="H18" i="1" s="1"/>
  <c r="F17" i="1"/>
  <c r="S17" i="1" l="1"/>
  <c r="Q18" i="1"/>
  <c r="R17" i="1"/>
  <c r="K17" i="1"/>
  <c r="J17" i="1"/>
  <c r="L17" i="1"/>
  <c r="I18" i="1"/>
  <c r="O17" i="1"/>
  <c r="N17" i="1"/>
  <c r="M18" i="1"/>
  <c r="Y18" i="1"/>
  <c r="Z17" i="1"/>
  <c r="W17" i="1"/>
  <c r="U18" i="1"/>
  <c r="V17" i="1"/>
  <c r="AV19" i="1"/>
  <c r="AS20" i="1"/>
  <c r="AT19" i="1"/>
  <c r="AO20" i="1"/>
  <c r="AP19" i="1"/>
  <c r="AK21" i="1"/>
  <c r="AL20" i="1"/>
  <c r="AG20" i="1"/>
  <c r="AH19" i="1"/>
  <c r="AC22" i="1"/>
  <c r="AD21" i="1"/>
  <c r="E19" i="1"/>
  <c r="H19" i="1" s="1"/>
  <c r="F18" i="1"/>
  <c r="Z18" i="1" l="1"/>
  <c r="Y19" i="1"/>
  <c r="K18" i="1"/>
  <c r="I19" i="1"/>
  <c r="J18" i="1"/>
  <c r="L18" i="1"/>
  <c r="W18" i="1"/>
  <c r="U19" i="1"/>
  <c r="V18" i="1"/>
  <c r="O18" i="1"/>
  <c r="M19" i="1"/>
  <c r="N18" i="1"/>
  <c r="S18" i="1"/>
  <c r="R18" i="1"/>
  <c r="Q19" i="1"/>
  <c r="AT20" i="1"/>
  <c r="AV20" i="1"/>
  <c r="AS21" i="1"/>
  <c r="AO21" i="1"/>
  <c r="AP20" i="1"/>
  <c r="AK22" i="1"/>
  <c r="AL21" i="1"/>
  <c r="AH20" i="1"/>
  <c r="AG21" i="1"/>
  <c r="AC23" i="1"/>
  <c r="AD22" i="1"/>
  <c r="E20" i="1"/>
  <c r="H20" i="1" s="1"/>
  <c r="F19" i="1"/>
  <c r="K19" i="1" l="1"/>
  <c r="I20" i="1"/>
  <c r="J19" i="1"/>
  <c r="L19" i="1"/>
  <c r="Z19" i="1"/>
  <c r="Y20" i="1"/>
  <c r="W19" i="1"/>
  <c r="U20" i="1"/>
  <c r="V19" i="1"/>
  <c r="S19" i="1"/>
  <c r="Q20" i="1"/>
  <c r="R19" i="1"/>
  <c r="O19" i="1"/>
  <c r="M20" i="1"/>
  <c r="N19" i="1"/>
  <c r="AV21" i="1"/>
  <c r="AS22" i="1"/>
  <c r="AT21" i="1"/>
  <c r="AO22" i="1"/>
  <c r="AP21" i="1"/>
  <c r="AK23" i="1"/>
  <c r="AL22" i="1"/>
  <c r="AG22" i="1"/>
  <c r="AH21" i="1"/>
  <c r="AC24" i="1"/>
  <c r="AD23" i="1"/>
  <c r="E21" i="1"/>
  <c r="H21" i="1" s="1"/>
  <c r="F20" i="1"/>
  <c r="O20" i="1" l="1"/>
  <c r="N20" i="1"/>
  <c r="M21" i="1"/>
  <c r="Y21" i="1"/>
  <c r="Z20" i="1"/>
  <c r="K20" i="1"/>
  <c r="J20" i="1"/>
  <c r="L20" i="1"/>
  <c r="I21" i="1"/>
  <c r="W20" i="1"/>
  <c r="V20" i="1"/>
  <c r="U21" i="1"/>
  <c r="S20" i="1"/>
  <c r="R20" i="1"/>
  <c r="Q21" i="1"/>
  <c r="AV22" i="1"/>
  <c r="AT22" i="1"/>
  <c r="AS23" i="1"/>
  <c r="AO23" i="1"/>
  <c r="AP22" i="1"/>
  <c r="AK24" i="1"/>
  <c r="AL23" i="1"/>
  <c r="AG23" i="1"/>
  <c r="AH22" i="1"/>
  <c r="AD24" i="1"/>
  <c r="AC25" i="1"/>
  <c r="E22" i="1"/>
  <c r="H22" i="1" s="1"/>
  <c r="F21" i="1"/>
  <c r="O21" i="1" l="1"/>
  <c r="N21" i="1"/>
  <c r="M22" i="1"/>
  <c r="W21" i="1"/>
  <c r="U22" i="1"/>
  <c r="V21" i="1"/>
  <c r="Z21" i="1"/>
  <c r="Y22" i="1"/>
  <c r="S21" i="1"/>
  <c r="Q22" i="1"/>
  <c r="R21" i="1"/>
  <c r="K21" i="1"/>
  <c r="L21" i="1"/>
  <c r="I22" i="1"/>
  <c r="J21" i="1"/>
  <c r="AV23" i="1"/>
  <c r="AT23" i="1"/>
  <c r="AS24" i="1"/>
  <c r="AP23" i="1"/>
  <c r="AO24" i="1"/>
  <c r="AK25" i="1"/>
  <c r="AL24" i="1"/>
  <c r="AG24" i="1"/>
  <c r="AH23" i="1"/>
  <c r="AC26" i="1"/>
  <c r="AD25" i="1"/>
  <c r="E23" i="1"/>
  <c r="H23" i="1" s="1"/>
  <c r="F22" i="1"/>
  <c r="Z22" i="1" l="1"/>
  <c r="Y23" i="1"/>
  <c r="O22" i="1"/>
  <c r="M23" i="1"/>
  <c r="N22" i="1"/>
  <c r="K22" i="1"/>
  <c r="I23" i="1"/>
  <c r="J22" i="1"/>
  <c r="L22" i="1"/>
  <c r="S22" i="1"/>
  <c r="Q23" i="1"/>
  <c r="R22" i="1"/>
  <c r="W22" i="1"/>
  <c r="V22" i="1"/>
  <c r="U23" i="1"/>
  <c r="AV24" i="1"/>
  <c r="AT24" i="1"/>
  <c r="AS25" i="1"/>
  <c r="AO25" i="1"/>
  <c r="AP24" i="1"/>
  <c r="AK26" i="1"/>
  <c r="AL25" i="1"/>
  <c r="AH24" i="1"/>
  <c r="AG25" i="1"/>
  <c r="AC27" i="1"/>
  <c r="AD26" i="1"/>
  <c r="E24" i="1"/>
  <c r="H24" i="1" s="1"/>
  <c r="F23" i="1"/>
  <c r="O23" i="1" l="1"/>
  <c r="M24" i="1"/>
  <c r="N23" i="1"/>
  <c r="W23" i="1"/>
  <c r="U24" i="1"/>
  <c r="V23" i="1"/>
  <c r="S23" i="1"/>
  <c r="R23" i="1"/>
  <c r="Q24" i="1"/>
  <c r="K23" i="1"/>
  <c r="I24" i="1"/>
  <c r="J23" i="1"/>
  <c r="L23" i="1"/>
  <c r="Y24" i="1"/>
  <c r="Z23" i="1"/>
  <c r="AV25" i="1"/>
  <c r="AS26" i="1"/>
  <c r="AT25" i="1"/>
  <c r="AO26" i="1"/>
  <c r="AP25" i="1"/>
  <c r="AK27" i="1"/>
  <c r="AL26" i="1"/>
  <c r="AG26" i="1"/>
  <c r="AH25" i="1"/>
  <c r="AC28" i="1"/>
  <c r="AD27" i="1"/>
  <c r="E25" i="1"/>
  <c r="H25" i="1" s="1"/>
  <c r="F24" i="1"/>
  <c r="K24" i="1" l="1"/>
  <c r="I25" i="1"/>
  <c r="J24" i="1"/>
  <c r="L24" i="1"/>
  <c r="Y25" i="1"/>
  <c r="Z24" i="1"/>
  <c r="O24" i="1"/>
  <c r="M25" i="1"/>
  <c r="N24" i="1"/>
  <c r="S24" i="1"/>
  <c r="Q25" i="1"/>
  <c r="R24" i="1"/>
  <c r="W24" i="1"/>
  <c r="U25" i="1"/>
  <c r="V24" i="1"/>
  <c r="AV26" i="1"/>
  <c r="AS27" i="1"/>
  <c r="AT26" i="1"/>
  <c r="AP26" i="1"/>
  <c r="AO27" i="1"/>
  <c r="AK28" i="1"/>
  <c r="AL27" i="1"/>
  <c r="AG27" i="1"/>
  <c r="AH26" i="1"/>
  <c r="AC29" i="1"/>
  <c r="AD28" i="1"/>
  <c r="E26" i="1"/>
  <c r="H26" i="1" s="1"/>
  <c r="F25" i="1"/>
  <c r="O25" i="1" l="1"/>
  <c r="N25" i="1"/>
  <c r="M26" i="1"/>
  <c r="S25" i="1"/>
  <c r="R25" i="1"/>
  <c r="Q26" i="1"/>
  <c r="W25" i="1"/>
  <c r="V25" i="1"/>
  <c r="U26" i="1"/>
  <c r="K25" i="1"/>
  <c r="I26" i="1"/>
  <c r="J25" i="1"/>
  <c r="L25" i="1"/>
  <c r="Y26" i="1"/>
  <c r="Z25" i="1"/>
  <c r="AV27" i="1"/>
  <c r="AT27" i="1"/>
  <c r="AS28" i="1"/>
  <c r="AP27" i="1"/>
  <c r="AO28" i="1"/>
  <c r="AK29" i="1"/>
  <c r="AL28" i="1"/>
  <c r="AG28" i="1"/>
  <c r="AH27" i="1"/>
  <c r="AC30" i="1"/>
  <c r="AD29" i="1"/>
  <c r="E27" i="1"/>
  <c r="H27" i="1" s="1"/>
  <c r="F26" i="1"/>
  <c r="K26" i="1" l="1"/>
  <c r="J26" i="1"/>
  <c r="L26" i="1"/>
  <c r="I27" i="1"/>
  <c r="O26" i="1"/>
  <c r="M27" i="1"/>
  <c r="N26" i="1"/>
  <c r="Z26" i="1"/>
  <c r="Y27" i="1"/>
  <c r="S26" i="1"/>
  <c r="Q27" i="1"/>
  <c r="R26" i="1"/>
  <c r="W26" i="1"/>
  <c r="V26" i="1"/>
  <c r="U27" i="1"/>
  <c r="AV28" i="1"/>
  <c r="AS29" i="1"/>
  <c r="AT28" i="1"/>
  <c r="AP28" i="1"/>
  <c r="AO29" i="1"/>
  <c r="AK30" i="1"/>
  <c r="AL29" i="1"/>
  <c r="AH28" i="1"/>
  <c r="AG29" i="1"/>
  <c r="AC31" i="1"/>
  <c r="AD30" i="1"/>
  <c r="E28" i="1"/>
  <c r="H28" i="1" s="1"/>
  <c r="F27" i="1"/>
  <c r="K27" i="1" l="1"/>
  <c r="L27" i="1"/>
  <c r="I28" i="1"/>
  <c r="J27" i="1"/>
  <c r="W27" i="1"/>
  <c r="V27" i="1"/>
  <c r="U28" i="1"/>
  <c r="S27" i="1"/>
  <c r="Q28" i="1"/>
  <c r="R27" i="1"/>
  <c r="O27" i="1"/>
  <c r="N27" i="1"/>
  <c r="M28" i="1"/>
  <c r="Z27" i="1"/>
  <c r="Y28" i="1"/>
  <c r="AV29" i="1"/>
  <c r="AS30" i="1"/>
  <c r="AT29" i="1"/>
  <c r="AP29" i="1"/>
  <c r="AO30" i="1"/>
  <c r="AL30" i="1"/>
  <c r="AK31" i="1"/>
  <c r="AG30" i="1"/>
  <c r="AH29" i="1"/>
  <c r="AC32" i="1"/>
  <c r="AD31" i="1"/>
  <c r="E29" i="1"/>
  <c r="H29" i="1" s="1"/>
  <c r="F28" i="1"/>
  <c r="Y29" i="1" l="1"/>
  <c r="Z28" i="1"/>
  <c r="W28" i="1"/>
  <c r="U29" i="1"/>
  <c r="V28" i="1"/>
  <c r="K28" i="1"/>
  <c r="L28" i="1"/>
  <c r="I29" i="1"/>
  <c r="J28" i="1"/>
  <c r="O28" i="1"/>
  <c r="M29" i="1"/>
  <c r="N28" i="1"/>
  <c r="S28" i="1"/>
  <c r="Q29" i="1"/>
  <c r="R28" i="1"/>
  <c r="AV30" i="1"/>
  <c r="AS31" i="1"/>
  <c r="AT30" i="1"/>
  <c r="AO31" i="1"/>
  <c r="AP30" i="1"/>
  <c r="AK32" i="1"/>
  <c r="AL31" i="1"/>
  <c r="AG31" i="1"/>
  <c r="AH30" i="1"/>
  <c r="AC33" i="1"/>
  <c r="AD32" i="1"/>
  <c r="E30" i="1"/>
  <c r="H30" i="1" s="1"/>
  <c r="F29" i="1"/>
  <c r="O29" i="1" l="1"/>
  <c r="N29" i="1"/>
  <c r="M30" i="1"/>
  <c r="S29" i="1"/>
  <c r="Q30" i="1"/>
  <c r="R29" i="1"/>
  <c r="K29" i="1"/>
  <c r="L29" i="1"/>
  <c r="I30" i="1"/>
  <c r="J29" i="1"/>
  <c r="W29" i="1"/>
  <c r="V29" i="1"/>
  <c r="U30" i="1"/>
  <c r="Y30" i="1"/>
  <c r="Z29" i="1"/>
  <c r="AV31" i="1"/>
  <c r="AS32" i="1"/>
  <c r="AT31" i="1"/>
  <c r="AO32" i="1"/>
  <c r="AP31" i="1"/>
  <c r="AK33" i="1"/>
  <c r="AL32" i="1"/>
  <c r="AG32" i="1"/>
  <c r="AH31" i="1"/>
  <c r="AC34" i="1"/>
  <c r="AD34" i="1" s="1"/>
  <c r="AD33" i="1"/>
  <c r="E31" i="1"/>
  <c r="F30" i="1"/>
  <c r="O30" i="1" l="1"/>
  <c r="N30" i="1"/>
  <c r="M31" i="1"/>
  <c r="Z30" i="1"/>
  <c r="Y31" i="1"/>
  <c r="W30" i="1"/>
  <c r="U31" i="1"/>
  <c r="V30" i="1"/>
  <c r="K30" i="1"/>
  <c r="L30" i="1"/>
  <c r="I31" i="1"/>
  <c r="J30" i="1"/>
  <c r="S30" i="1"/>
  <c r="R30" i="1"/>
  <c r="Q31" i="1"/>
  <c r="AV32" i="1"/>
  <c r="AS33" i="1"/>
  <c r="AT32" i="1"/>
  <c r="AO33" i="1"/>
  <c r="AP33" i="1" s="1"/>
  <c r="AP32" i="1"/>
  <c r="AK34" i="1"/>
  <c r="AL34" i="1" s="1"/>
  <c r="AL33" i="1"/>
  <c r="AH32" i="1"/>
  <c r="AG33" i="1"/>
  <c r="AH33" i="1" s="1"/>
  <c r="E32" i="1"/>
  <c r="H32" i="1" s="1"/>
  <c r="H31" i="1"/>
  <c r="F31" i="1"/>
  <c r="F32" i="1" l="1"/>
  <c r="S31" i="1"/>
  <c r="Q32" i="1"/>
  <c r="R31" i="1"/>
  <c r="K31" i="1"/>
  <c r="I32" i="1"/>
  <c r="J31" i="1"/>
  <c r="L31" i="1"/>
  <c r="W31" i="1"/>
  <c r="U32" i="1"/>
  <c r="V31" i="1"/>
  <c r="O31" i="1"/>
  <c r="M32" i="1"/>
  <c r="N31" i="1"/>
  <c r="Y32" i="1"/>
  <c r="Z31" i="1"/>
  <c r="AV33" i="1"/>
  <c r="AT33" i="1"/>
  <c r="AS34" i="1"/>
  <c r="O32" i="1" l="1"/>
  <c r="M33" i="1"/>
  <c r="N32" i="1"/>
  <c r="Y33" i="1"/>
  <c r="Z32" i="1"/>
  <c r="S32" i="1"/>
  <c r="Q33" i="1"/>
  <c r="R32" i="1"/>
  <c r="W32" i="1"/>
  <c r="U33" i="1"/>
  <c r="V32" i="1"/>
  <c r="K32" i="1"/>
  <c r="I33" i="1"/>
  <c r="J32" i="1"/>
  <c r="L32" i="1"/>
  <c r="AT34" i="1"/>
  <c r="AV34" i="1"/>
  <c r="Z33" i="1" l="1"/>
  <c r="Y34" i="1"/>
  <c r="Z34" i="1" s="1"/>
  <c r="S33" i="1"/>
  <c r="R33" i="1"/>
  <c r="Q34" i="1"/>
  <c r="V33" i="1"/>
  <c r="W33" i="1"/>
  <c r="N33" i="1"/>
  <c r="O33" i="1"/>
  <c r="K33" i="1"/>
  <c r="I34" i="1"/>
  <c r="J33" i="1"/>
  <c r="L33" i="1"/>
  <c r="K34" i="1" l="1"/>
  <c r="L34" i="1"/>
  <c r="J34" i="1"/>
  <c r="R34" i="1"/>
  <c r="S34" i="1"/>
  <c r="AC2" i="1" l="1"/>
  <c r="AG2" i="1"/>
  <c r="U2" i="1"/>
  <c r="Y2" i="1"/>
</calcChain>
</file>

<file path=xl/sharedStrings.xml><?xml version="1.0" encoding="utf-8"?>
<sst xmlns="http://schemas.openxmlformats.org/spreadsheetml/2006/main" count="232" uniqueCount="39">
  <si>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</si>
  <si>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</si>
  <si>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</si>
  <si>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</si>
  <si>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</si>
  <si>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</si>
  <si>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</si>
  <si>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</si>
  <si>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</si>
  <si>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</si>
  <si>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</si>
  <si>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</si>
  <si>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/>
  </si>
  <si>
    <t>Urlaub</t>
  </si>
  <si>
    <t>F</t>
  </si>
  <si>
    <t>Ostermontag</t>
  </si>
  <si>
    <t>Christi Himmelfahrt</t>
  </si>
  <si>
    <t>Pfingstmontag</t>
  </si>
  <si>
    <t>Kürzel</t>
  </si>
  <si>
    <t>U  Urlaub</t>
  </si>
  <si>
    <t>K  Krank</t>
  </si>
  <si>
    <t>S  Sonstige</t>
  </si>
  <si>
    <t>P Pflegeurlaub</t>
  </si>
  <si>
    <t>Fronleichnam</t>
  </si>
  <si>
    <t>Neujahr</t>
  </si>
  <si>
    <t>1.Jän</t>
  </si>
  <si>
    <t>Heilige Drei Könige</t>
  </si>
  <si>
    <t>1.Mai</t>
  </si>
  <si>
    <t>Staatsfeiertag</t>
  </si>
  <si>
    <t>Mariä Himmelfahrt</t>
  </si>
  <si>
    <t>15.Aug</t>
  </si>
  <si>
    <t>Nationalfeiertag</t>
  </si>
  <si>
    <t>Allerheiligen</t>
  </si>
  <si>
    <t>8.Dez</t>
  </si>
  <si>
    <t>Mariä Empfängnis</t>
  </si>
  <si>
    <t>Christtag</t>
  </si>
  <si>
    <t>25.Dez</t>
  </si>
  <si>
    <t>26.Dez</t>
  </si>
  <si>
    <t>Stefanitag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</si>
</sst>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"/>
    <numFmt numFmtId="165" formatCode="ddd"/>
    <numFmt numFmtId="166" formatCode="d/mmm"/>
  </numFmts>
  <fonts count="15" x14ac:knownFonts="1">
    <font>
      <sz val="10"/>
      <name val="Arial"/>
    </font>
    <font>
      <u/>
      <sz val="10"/>
      <color indexed="12"/>
      <name val="Arial"/>
      <family val="2"/>
    </font>
    <font>
      <b/>
      <sz val="36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color theme="3"/>
      <name val="Calibri"/>
      <family val="2"/>
      <scheme val="minor"/>
    </font>
    <font>
      <b/>
      <sz val="2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7" tint="-0.249977111117893"/>
      <name val="Arial"/>
      <family val="2"/>
    </font>
    <font>
      <sz val="11"/>
      <color theme="7" tint="-0.249977111117893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9" fillId="0" borderId="11" applyNumberFormat="0" applyFill="0" applyAlignment="0" applyProtection="0"/>
  </cellStyleXfs>
  <cellXfs count="60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 vertical="top"/>
    </xf>
    <xf numFmtId="0" fontId="3" fillId="0" borderId="0" xfId="1" applyFont="1" applyFill="1" applyBorder="1" applyAlignment="1" applyProtection="1">
      <alignment vertical="top"/>
    </xf>
    <xf numFmtId="0" fontId="4" fillId="0" borderId="0" xfId="0" applyFont="1" applyAlignment="1">
      <alignment horizontal="right" vertical="top"/>
    </xf>
    <xf numFmtId="0" fontId="6" fillId="0" borderId="0" xfId="0" applyFont="1"/>
    <xf numFmtId="0" fontId="6" fillId="0" borderId="4" xfId="1" applyFont="1" applyFill="1" applyBorder="1" applyAlignment="1" applyProtection="1">
      <alignment horizontal="left" vertical="top"/>
    </xf>
    <xf numFmtId="0" fontId="6" fillId="0" borderId="0" xfId="1" applyFont="1" applyFill="1" applyBorder="1" applyAlignment="1" applyProtection="1">
      <alignment vertical="top"/>
    </xf>
    <xf numFmtId="0" fontId="6" fillId="0" borderId="0" xfId="1" applyFont="1" applyBorder="1" applyAlignment="1" applyProtection="1"/>
    <xf numFmtId="164" fontId="8" fillId="14" borderId="3" xfId="0" applyNumberFormat="1" applyFont="1" applyFill="1" applyBorder="1" applyAlignment="1">
      <alignment horizontal="center" vertical="center"/>
    </xf>
    <xf numFmtId="0" fontId="8" fillId="14" borderId="3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horizontal="center" vertical="center" wrapText="1"/>
    </xf>
    <xf numFmtId="0" fontId="8" fillId="14" borderId="6" xfId="0" applyFont="1" applyFill="1" applyBorder="1" applyAlignment="1">
      <alignment horizontal="center" vertical="center"/>
    </xf>
    <xf numFmtId="0" fontId="8" fillId="14" borderId="0" xfId="0" applyFont="1" applyFill="1" applyAlignment="1">
      <alignment horizontal="center" vertical="center"/>
    </xf>
    <xf numFmtId="0" fontId="3" fillId="14" borderId="7" xfId="0" applyFont="1" applyFill="1" applyBorder="1" applyAlignment="1">
      <alignment horizontal="center" vertical="center"/>
    </xf>
    <xf numFmtId="0" fontId="8" fillId="14" borderId="8" xfId="0" applyFont="1" applyFill="1" applyBorder="1" applyAlignment="1">
      <alignment horizontal="center" vertical="center"/>
    </xf>
    <xf numFmtId="0" fontId="8" fillId="14" borderId="9" xfId="0" applyFont="1" applyFill="1" applyBorder="1" applyAlignment="1">
      <alignment horizontal="center" vertical="center"/>
    </xf>
    <xf numFmtId="0" fontId="3" fillId="14" borderId="10" xfId="0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165" fontId="8" fillId="14" borderId="1" xfId="0" applyNumberFormat="1" applyFont="1" applyFill="1" applyBorder="1" applyAlignment="1">
      <alignment horizontal="center" vertical="center"/>
    </xf>
    <xf numFmtId="14" fontId="10" fillId="0" borderId="9" xfId="0" applyNumberFormat="1" applyFont="1" applyBorder="1" applyAlignment="1">
      <alignment horizontal="center" vertical="top"/>
    </xf>
    <xf numFmtId="14" fontId="10" fillId="0" borderId="0" xfId="0" applyNumberFormat="1" applyFont="1" applyAlignment="1">
      <alignment horizontal="center" vertical="top"/>
    </xf>
    <xf numFmtId="14" fontId="11" fillId="0" borderId="0" xfId="0" applyNumberFormat="1" applyFont="1" applyAlignment="1">
      <alignment horizontal="center" vertical="center"/>
    </xf>
    <xf numFmtId="0" fontId="8" fillId="14" borderId="1" xfId="0" applyFont="1" applyFill="1" applyBorder="1" applyAlignment="1" applyProtection="1">
      <alignment horizontal="center" vertical="center" wrapText="1"/>
      <protection locked="0"/>
    </xf>
    <xf numFmtId="0" fontId="8" fillId="14" borderId="4" xfId="0" applyFont="1" applyFill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>
      <alignment vertical="top"/>
    </xf>
    <xf numFmtId="166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49" fontId="3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166" fontId="3" fillId="0" borderId="0" xfId="0" applyNumberFormat="1" applyFont="1" applyAlignment="1">
      <alignment horizontal="left"/>
    </xf>
    <xf numFmtId="166" fontId="0" fillId="0" borderId="0" xfId="0" applyNumberFormat="1" applyAlignment="1">
      <alignment horizontal="left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14" fontId="9" fillId="0" borderId="11" xfId="2" applyNumberFormat="1" applyAlignment="1">
      <alignment horizontal="center" vertical="center"/>
    </xf>
    <xf numFmtId="14" fontId="14" fillId="0" borderId="0" xfId="0" applyNumberFormat="1" applyFont="1" applyAlignment="1">
      <alignment horizontal="right" vertical="center"/>
    </xf>
    <xf numFmtId="14" fontId="14" fillId="0" borderId="9" xfId="0" applyNumberFormat="1" applyFont="1" applyBorder="1" applyAlignment="1">
      <alignment horizontal="right" vertical="center"/>
    </xf>
    <xf numFmtId="0" fontId="13" fillId="0" borderId="9" xfId="0" applyFont="1" applyBorder="1" applyAlignment="1">
      <alignment horizontal="center" vertical="top"/>
    </xf>
    <xf numFmtId="0" fontId="5" fillId="13" borderId="5" xfId="0" applyFont="1" applyFill="1" applyBorder="1" applyAlignment="1">
      <alignment horizontal="center" vertical="center"/>
    </xf>
    <xf numFmtId="0" fontId="5" fillId="10" borderId="5" xfId="0" applyFont="1" applyFill="1" applyBorder="1" applyAlignment="1">
      <alignment horizontal="center" vertical="center"/>
    </xf>
    <xf numFmtId="0" fontId="5" fillId="11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12" borderId="5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0" fontId="6" fillId="0" borderId="0" xfId="0" applyFont="1" applyAlignment="1"/>
    <xf numFmtId="0" fontId="6" fillId="0" borderId="0" xfId="0" applyFont="1" applyAlignment="1">
      <alignment horizontal="right" vertical="center"/>
    </xf>
  </cellXfs>
  <cellStyles count="3">
    <cellStyle name="Link" xfId="1" builtinId="8"/>
    <cellStyle name="Standard" xfId="0" builtinId="0"/>
    <cellStyle name="Überschrift 3" xfId="2" builtinId="18"/>
  </cellStyles>
  <dxfs count="45">
    <dxf>
      <fill>
        <gradientFill degree="90">
          <stop position="0">
            <color theme="9" tint="-0.25098422193060094"/>
          </stop>
          <stop position="1">
            <color theme="9" tint="0.40000610370189521"/>
          </stop>
        </gradientFill>
      </fill>
    </dxf>
    <dxf>
      <fill>
        <gradientFill degree="90">
          <stop position="0">
            <color rgb="FFFFFF8F"/>
          </stop>
          <stop position="1">
            <color rgb="FFFFCE33"/>
          </stop>
        </gradientFill>
      </fill>
    </dxf>
    <dxf>
      <fill>
        <gradientFill degree="90">
          <stop position="0">
            <color rgb="FFFFFFE1"/>
          </stop>
          <stop position="1">
            <color rgb="FFFFFF8F"/>
          </stop>
        </gradientFill>
      </fill>
    </dxf>
    <dxf>
      <fill>
        <gradientFill degree="90">
          <stop position="0">
            <color rgb="FFA8F67C"/>
          </stop>
          <stop position="0.5">
            <color rgb="FFE5FFE5"/>
          </stop>
          <stop position="1">
            <color rgb="FFA8F67C"/>
          </stop>
        </gradientFill>
      </fill>
    </dxf>
    <dxf>
      <fill>
        <gradientFill degree="90">
          <stop position="0">
            <color rgb="FFA8F67C"/>
          </stop>
          <stop position="0.5">
            <color rgb="FFE5FFE5"/>
          </stop>
          <stop position="1">
            <color rgb="FFA8F67C"/>
          </stop>
        </gradientFill>
      </fill>
    </dxf>
    <dxf>
      <fill>
        <gradientFill degree="90">
          <stop position="0">
            <color theme="9" tint="-0.25098422193060094"/>
          </stop>
          <stop position="1">
            <color theme="9" tint="0.40000610370189521"/>
          </stop>
        </gradientFill>
      </fill>
    </dxf>
    <dxf>
      <fill>
        <gradientFill degree="90">
          <stop position="0">
            <color rgb="FFFFFF8F"/>
          </stop>
          <stop position="1">
            <color rgb="FFFFCE33"/>
          </stop>
        </gradientFill>
      </fill>
    </dxf>
    <dxf>
      <fill>
        <gradientFill degree="90">
          <stop position="0">
            <color rgb="FFFFFFE1"/>
          </stop>
          <stop position="1">
            <color rgb="FFFFFF8F"/>
          </stop>
        </gradientFill>
      </fill>
    </dxf>
    <dxf>
      <fill>
        <gradientFill degree="90">
          <stop position="0">
            <color theme="9" tint="-0.25098422193060094"/>
          </stop>
          <stop position="1">
            <color theme="9" tint="0.40000610370189521"/>
          </stop>
        </gradientFill>
      </fill>
    </dxf>
    <dxf>
      <fill>
        <gradientFill degree="90">
          <stop position="0">
            <color rgb="FFA8F67C"/>
          </stop>
          <stop position="0.5">
            <color rgb="FFE5FFE5"/>
          </stop>
          <stop position="1">
            <color rgb="FFA8F67C"/>
          </stop>
        </gradientFill>
      </fill>
    </dxf>
    <dxf>
      <fill>
        <gradientFill degree="90">
          <stop position="0">
            <color rgb="FFFFFFE1"/>
          </stop>
          <stop position="1">
            <color rgb="FFFFFF8F"/>
          </stop>
        </gradientFill>
      </fill>
    </dxf>
    <dxf>
      <fill>
        <gradientFill degree="90">
          <stop position="0">
            <color rgb="FFFFFF8F"/>
          </stop>
          <stop position="1">
            <color rgb="FFFFCE33"/>
          </stop>
        </gradientFill>
      </fill>
    </dxf>
    <dxf>
      <fill>
        <gradientFill degree="90">
          <stop position="0">
            <color rgb="FFFFFF8F"/>
          </stop>
          <stop position="1">
            <color rgb="FFFFCE33"/>
          </stop>
        </gradientFill>
      </fill>
    </dxf>
    <dxf>
      <fill>
        <gradientFill degree="90">
          <stop position="0">
            <color rgb="FFA8F67C"/>
          </stop>
          <stop position="0.5">
            <color rgb="FFE5FFE5"/>
          </stop>
          <stop position="1">
            <color rgb="FFA8F67C"/>
          </stop>
        </gradientFill>
      </fill>
    </dxf>
    <dxf>
      <fill>
        <gradientFill degree="90">
          <stop position="0">
            <color theme="9" tint="-0.25098422193060094"/>
          </stop>
          <stop position="1">
            <color theme="9" tint="0.40000610370189521"/>
          </stop>
        </gradientFill>
      </fill>
    </dxf>
    <dxf>
      <fill>
        <gradientFill degree="90">
          <stop position="0">
            <color rgb="FFFFFFE1"/>
          </stop>
          <stop position="1">
            <color rgb="FFFFFF8F"/>
          </stop>
        </gradientFill>
      </fill>
    </dxf>
    <dxf>
      <fill>
        <gradientFill degree="90">
          <stop position="0">
            <color rgb="FFA8F67C"/>
          </stop>
          <stop position="0.5">
            <color rgb="FFE5FFE5"/>
          </stop>
          <stop position="1">
            <color rgb="FFA8F67C"/>
          </stop>
        </gradientFill>
      </fill>
    </dxf>
    <dxf>
      <fill>
        <gradientFill degree="90">
          <stop position="0">
            <color rgb="FFFFFF8F"/>
          </stop>
          <stop position="1">
            <color rgb="FFFFCE33"/>
          </stop>
        </gradientFill>
      </fill>
    </dxf>
    <dxf>
      <fill>
        <gradientFill degree="90">
          <stop position="0">
            <color rgb="FFFFFFE1"/>
          </stop>
          <stop position="1">
            <color rgb="FFFFFF8F"/>
          </stop>
        </gradientFill>
      </fill>
    </dxf>
    <dxf>
      <fill>
        <gradientFill degree="90">
          <stop position="0">
            <color rgb="FFA8F67C"/>
          </stop>
          <stop position="0.5">
            <color rgb="FFE5FFE5"/>
          </stop>
          <stop position="1">
            <color rgb="FFA8F67C"/>
          </stop>
        </gradientFill>
      </fill>
    </dxf>
    <dxf>
      <fill>
        <gradientFill degree="90">
          <stop position="0">
            <color theme="9" tint="-0.25098422193060094"/>
          </stop>
          <stop position="1">
            <color theme="9" tint="0.40000610370189521"/>
          </stop>
        </gradientFill>
      </fill>
    </dxf>
    <dxf>
      <fill>
        <gradientFill degree="90">
          <stop position="0">
            <color rgb="FFFFFFE1"/>
          </stop>
          <stop position="1">
            <color rgb="FFFFFF8F"/>
          </stop>
        </gradientFill>
      </fill>
    </dxf>
    <dxf>
      <fill>
        <gradientFill degree="90">
          <stop position="0">
            <color rgb="FFFFFF8F"/>
          </stop>
          <stop position="1">
            <color rgb="FFFFCE33"/>
          </stop>
        </gradientFill>
      </fill>
    </dxf>
    <dxf>
      <fill>
        <gradientFill degree="90">
          <stop position="0">
            <color rgb="FFA8F67C"/>
          </stop>
          <stop position="0.5">
            <color rgb="FFE5FFE5"/>
          </stop>
          <stop position="1">
            <color rgb="FFA8F67C"/>
          </stop>
        </gradientFill>
      </fill>
    </dxf>
    <dxf>
      <fill>
        <gradientFill degree="90">
          <stop position="0">
            <color rgb="FFFFFFE1"/>
          </stop>
          <stop position="1">
            <color rgb="FFFFFF8F"/>
          </stop>
        </gradientFill>
      </fill>
    </dxf>
    <dxf>
      <fill>
        <gradientFill degree="90">
          <stop position="0">
            <color rgb="FFFFFF8F"/>
          </stop>
          <stop position="1">
            <color rgb="FFFFCE33"/>
          </stop>
        </gradientFill>
      </fill>
    </dxf>
    <dxf>
      <fill>
        <gradientFill degree="90">
          <stop position="0">
            <color theme="9" tint="-0.25098422193060094"/>
          </stop>
          <stop position="1">
            <color theme="9" tint="0.40000610370189521"/>
          </stop>
        </gradientFill>
      </fill>
    </dxf>
    <dxf>
      <fill>
        <gradientFill degree="90">
          <stop position="0">
            <color rgb="FFFFFFE1"/>
          </stop>
          <stop position="1">
            <color rgb="FFFFFF8F"/>
          </stop>
        </gradientFill>
      </fill>
    </dxf>
    <dxf>
      <fill>
        <gradientFill degree="90">
          <stop position="0">
            <color rgb="FFFFFF8F"/>
          </stop>
          <stop position="1">
            <color rgb="FFFFCE33"/>
          </stop>
        </gradientFill>
      </fill>
    </dxf>
    <dxf>
      <fill>
        <gradientFill degree="90">
          <stop position="0">
            <color rgb="FFA8F67C"/>
          </stop>
          <stop position="0.5">
            <color rgb="FFE5FFE5"/>
          </stop>
          <stop position="1">
            <color rgb="FFA8F67C"/>
          </stop>
        </gradientFill>
      </fill>
    </dxf>
    <dxf>
      <fill>
        <gradientFill degree="90">
          <stop position="0">
            <color theme="9" tint="-0.25098422193060094"/>
          </stop>
          <stop position="1">
            <color theme="9" tint="0.40000610370189521"/>
          </stop>
        </gradientFill>
      </fill>
    </dxf>
    <dxf>
      <fill>
        <gradientFill degree="90">
          <stop position="0">
            <color rgb="FFFFFF8F"/>
          </stop>
          <stop position="1">
            <color rgb="FFFFCE33"/>
          </stop>
        </gradientFill>
      </fill>
    </dxf>
    <dxf>
      <fill>
        <gradientFill degree="90">
          <stop position="0">
            <color rgb="FFFFFFE1"/>
          </stop>
          <stop position="1">
            <color rgb="FFFFFF8F"/>
          </stop>
        </gradientFill>
      </fill>
    </dxf>
    <dxf>
      <fill>
        <gradientFill degree="90">
          <stop position="0">
            <color rgb="FFA8F67C"/>
          </stop>
          <stop position="0.5">
            <color rgb="FFE5FFE5"/>
          </stop>
          <stop position="1">
            <color rgb="FFA8F67C"/>
          </stop>
        </gradientFill>
      </fill>
    </dxf>
    <dxf>
      <fill>
        <gradientFill degree="90">
          <stop position="0">
            <color theme="9" tint="-0.25098422193060094"/>
          </stop>
          <stop position="1">
            <color theme="9" tint="0.40000610370189521"/>
          </stop>
        </gradientFill>
      </fill>
    </dxf>
    <dxf>
      <fill>
        <gradientFill degree="90">
          <stop position="0">
            <color rgb="FFA8F67C"/>
          </stop>
          <stop position="0.5">
            <color rgb="FFE5FFE5"/>
          </stop>
          <stop position="1">
            <color rgb="FFA8F67C"/>
          </stop>
        </gradientFill>
      </fill>
    </dxf>
    <dxf>
      <fill>
        <gradientFill degree="90">
          <stop position="0">
            <color rgb="FFFFFF8F"/>
          </stop>
          <stop position="1">
            <color rgb="FFFFCE33"/>
          </stop>
        </gradientFill>
      </fill>
    </dxf>
    <dxf>
      <fill>
        <gradientFill degree="90">
          <stop position="0">
            <color rgb="FFFFFFE1"/>
          </stop>
          <stop position="1">
            <color rgb="FFFFFF8F"/>
          </stop>
        </gradientFill>
      </fill>
    </dxf>
    <dxf>
      <fill>
        <gradientFill degree="90">
          <stop position="0">
            <color rgb="FFA8F67C"/>
          </stop>
          <stop position="0.5">
            <color rgb="FFE5FFE5"/>
          </stop>
          <stop position="1">
            <color rgb="FFA8F67C"/>
          </stop>
        </gradientFill>
      </fill>
    </dxf>
    <dxf>
      <fill>
        <gradientFill degree="90">
          <stop position="0">
            <color rgb="FFFFFF8F"/>
          </stop>
          <stop position="1">
            <color rgb="FFFFCE33"/>
          </stop>
        </gradientFill>
      </fill>
    </dxf>
    <dxf>
      <fill>
        <gradientFill degree="90">
          <stop position="0">
            <color rgb="FFFFFFE1"/>
          </stop>
          <stop position="1">
            <color rgb="FFFFFF8F"/>
          </stop>
        </gradientFill>
      </fill>
    </dxf>
    <dxf>
      <fill>
        <gradientFill degree="90">
          <stop position="0">
            <color theme="9" tint="-0.25098422193060094"/>
          </stop>
          <stop position="1">
            <color theme="9" tint="0.40000610370189521"/>
          </stop>
        </gradientFill>
      </fill>
    </dxf>
    <dxf>
      <fill>
        <gradientFill degree="90">
          <stop position="0">
            <color rgb="FFFFFFE1"/>
          </stop>
          <stop position="1">
            <color rgb="FFFFFF8F"/>
          </stop>
        </gradientFill>
      </fill>
    </dxf>
    <dxf>
      <fill>
        <gradientFill degree="90">
          <stop position="0">
            <color rgb="FFA8F67C"/>
          </stop>
          <stop position="0.5">
            <color rgb="FFE5FFE5"/>
          </stop>
          <stop position="1">
            <color rgb="FFA8F67C"/>
          </stop>
        </gradientFill>
      </fill>
    </dxf>
    <dxf>
      <fill>
        <gradientFill degree="90">
          <stop position="0">
            <color rgb="FFFFFF8F"/>
          </stop>
          <stop position="1">
            <color rgb="FFFFCE33"/>
          </stop>
        </gradient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6E6E6"/>
      <rgbColor rgb="00808080"/>
      <rgbColor rgb="009999FF"/>
      <rgbColor rgb="00993366"/>
      <rgbColor rgb="00FFFFCC"/>
      <rgbColor rgb="00CCFFFF"/>
      <rgbColor rgb="00660066"/>
      <rgbColor rgb="00FF7C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FFE5"/>
      <color rgb="FFA8F67C"/>
      <color rgb="FFCCFFCC"/>
      <color rgb="FF7BFE74"/>
      <color rgb="FFFFCE33"/>
      <color rgb="FFFFFF8F"/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alenderpedia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X38"/>
  <sheetViews>
    <sheetView showGridLines="0" tabSelected="1" zoomScale="85" zoomScaleNormal="85" workbookViewId="0">
      <selection sqref="A1:H2"/>
    </sheetView>
  </sheetViews>
  <sheetFormatPr baseColWidth="10" defaultColWidth="9.140625" defaultRowHeight="12.75" x14ac:dyDescent="0.2"/>
  <cols>
    <col min="1" max="1" width="3.28515625" style="5" customWidth="1"/>
    <col min="2" max="2" width="4" style="5" customWidth="1"/>
    <col min="3" max="3" width="5.42578125" style="5" customWidth="1"/>
    <col min="4" max="4" width="2.7109375" style="5" customWidth="1"/>
    <col min="5" max="5" width="3.28515625" style="5" customWidth="1"/>
    <col min="6" max="6" width="4" style="5" customWidth="1"/>
    <col min="7" max="7" width="5.42578125" style="5" customWidth="1"/>
    <col min="8" max="8" width="2.7109375" style="5" customWidth="1"/>
    <col min="9" max="9" width="3.28515625" style="5" customWidth="1"/>
    <col min="10" max="10" width="4" style="5" customWidth="1"/>
    <col min="11" max="11" width="5.42578125" style="5" customWidth="1"/>
    <col min="12" max="12" width="2.7109375" style="5" customWidth="1"/>
    <col min="13" max="13" width="3.28515625" style="5" customWidth="1"/>
    <col min="14" max="14" width="4" style="5" customWidth="1"/>
    <col min="15" max="15" width="5.42578125" style="5" customWidth="1"/>
    <col min="16" max="16" width="2.7109375" style="5" customWidth="1"/>
    <col min="17" max="17" width="3.28515625" style="5" customWidth="1"/>
    <col min="18" max="18" width="4" style="5" customWidth="1"/>
    <col min="19" max="19" width="5.42578125" style="5" customWidth="1"/>
    <col min="20" max="20" width="2.7109375" style="5" customWidth="1"/>
    <col min="21" max="21" width="3.28515625" style="5" customWidth="1"/>
    <col min="22" max="22" width="4" style="5" customWidth="1"/>
    <col min="23" max="23" width="5.42578125" style="5" customWidth="1"/>
    <col min="24" max="24" width="2.7109375" style="5" customWidth="1"/>
    <col min="25" max="25" width="3.28515625" style="5" customWidth="1"/>
    <col min="26" max="26" width="4" style="5" customWidth="1"/>
    <col min="27" max="27" width="5.42578125" style="5" customWidth="1"/>
    <col min="28" max="28" width="2.7109375" style="5" customWidth="1"/>
    <col min="29" max="29" width="3.28515625" style="5" customWidth="1"/>
    <col min="30" max="30" width="4" style="5" customWidth="1"/>
    <col min="31" max="31" width="5.42578125" style="5" customWidth="1"/>
    <col min="32" max="32" width="2.7109375" style="5" customWidth="1"/>
    <col min="33" max="33" width="3.28515625" style="5" customWidth="1"/>
    <col min="34" max="34" width="4" style="5" customWidth="1"/>
    <col min="35" max="35" width="5.42578125" style="5" customWidth="1"/>
    <col min="36" max="36" width="2.7109375" style="5" customWidth="1"/>
    <col min="37" max="37" width="3.28515625" style="5" customWidth="1"/>
    <col min="38" max="38" width="4" style="5" customWidth="1"/>
    <col min="39" max="39" width="5.42578125" style="5" customWidth="1"/>
    <col min="40" max="40" width="2.7109375" style="5" customWidth="1"/>
    <col min="41" max="41" width="3.28515625" style="5" customWidth="1"/>
    <col min="42" max="42" width="4" style="5" customWidth="1"/>
    <col min="43" max="43" width="5.42578125" style="5" customWidth="1"/>
    <col min="44" max="44" width="2.7109375" style="5" customWidth="1"/>
    <col min="45" max="45" width="3.28515625" style="5" customWidth="1"/>
    <col min="46" max="46" width="4" style="5" customWidth="1"/>
    <col min="47" max="47" width="5.42578125" style="5" customWidth="1"/>
    <col min="48" max="48" width="2.7109375" style="5" customWidth="1"/>
    <col min="49" max="16384" width="9.140625" style="5"/>
  </cols>
  <sheetData>
    <row r="1" spans="1:48" s="1" customFormat="1" ht="21" customHeight="1" thickBot="1" x14ac:dyDescent="0.25">
      <c r="A1" s="36" t="s">
        <v>13</v>
      </c>
      <c r="B1" s="36"/>
      <c r="C1" s="36"/>
      <c r="D1" s="36"/>
      <c r="E1" s="36"/>
      <c r="F1" s="36"/>
      <c r="G1" s="36"/>
      <c r="H1" s="36"/>
      <c r="I1" s="38">
        <v>2026</v>
      </c>
      <c r="J1" s="38"/>
      <c r="K1" s="38"/>
      <c r="L1" s="38"/>
      <c r="M1" s="25"/>
      <c r="N1" s="25"/>
      <c r="O1" s="25"/>
      <c r="P1" s="25"/>
      <c r="Q1" s="41" t="s">
        <v>18</v>
      </c>
      <c r="R1" s="41"/>
      <c r="S1" s="41"/>
      <c r="T1" s="41"/>
      <c r="U1" s="40" t="s">
        <v>19</v>
      </c>
      <c r="V1" s="40"/>
      <c r="W1" s="40"/>
      <c r="X1" s="40"/>
      <c r="Y1" s="40" t="s">
        <v>20</v>
      </c>
      <c r="Z1" s="40"/>
      <c r="AA1" s="40"/>
      <c r="AB1" s="40"/>
      <c r="AC1" s="40" t="s">
        <v>21</v>
      </c>
      <c r="AD1" s="40"/>
      <c r="AE1" s="40"/>
      <c r="AF1" s="40"/>
      <c r="AG1" s="40" t="s">
        <v>22</v>
      </c>
      <c r="AH1" s="40"/>
      <c r="AI1" s="40"/>
      <c r="AJ1" s="40"/>
      <c r="AK1" s="26"/>
      <c r="AL1" s="2"/>
      <c r="AM1" s="2"/>
      <c r="AN1" s="2"/>
      <c r="AO1" s="2"/>
      <c r="AP1" s="2"/>
      <c r="AQ1" s="2"/>
      <c r="AR1" s="2"/>
      <c r="AS1" s="2"/>
      <c r="AT1" s="3"/>
      <c r="AU1" s="2"/>
      <c r="AV1" s="2"/>
    </row>
    <row r="2" spans="1:48" s="1" customFormat="1" ht="21" customHeight="1" x14ac:dyDescent="0.2">
      <c r="A2" s="37"/>
      <c r="B2" s="37"/>
      <c r="C2" s="37"/>
      <c r="D2" s="37"/>
      <c r="E2" s="37"/>
      <c r="F2" s="37"/>
      <c r="G2" s="37"/>
      <c r="H2" s="37"/>
      <c r="I2" s="39"/>
      <c r="J2" s="39"/>
      <c r="K2" s="39"/>
      <c r="L2" s="39"/>
      <c r="M2" s="24"/>
      <c r="N2" s="24"/>
      <c r="O2" s="24"/>
      <c r="P2" s="24"/>
      <c r="Q2" s="42"/>
      <c r="R2" s="42"/>
      <c r="S2" s="42"/>
      <c r="T2" s="42"/>
      <c r="U2" s="43" t="str">
        <f>IF(COUNTIF(A4:AV34,"U")&gt;0,COUNTIF(A4:AV34,"U"),"")</f>
        <v/>
      </c>
      <c r="V2" s="43"/>
      <c r="W2" s="43"/>
      <c r="X2" s="43"/>
      <c r="Y2" s="43" t="str">
        <f>IF(COUNTIF(A4:AV34,"K")&gt;0,COUNTIF(A4:AV34,"K"),"")</f>
        <v/>
      </c>
      <c r="Z2" s="43"/>
      <c r="AA2" s="43"/>
      <c r="AB2" s="43"/>
      <c r="AC2" s="43" t="str">
        <f>IF(COUNTIF(A4:AV34,"S")&gt;0,COUNTIF(A4:AV34,"S"),"")</f>
        <v/>
      </c>
      <c r="AD2" s="43"/>
      <c r="AE2" s="43"/>
      <c r="AF2" s="43"/>
      <c r="AG2" s="43" t="str">
        <f>IF(COUNTIF(A4:AV34,"P")&gt;0,COUNTIF(A4:AV34,"P"),"")</f>
        <v/>
      </c>
      <c r="AH2" s="43"/>
      <c r="AI2" s="43"/>
      <c r="AJ2" s="43"/>
      <c r="AK2" s="29"/>
      <c r="AL2" s="2"/>
      <c r="AM2" s="2"/>
      <c r="AN2" s="2"/>
      <c r="AO2" s="2"/>
      <c r="AP2" s="2"/>
      <c r="AQ2" s="2"/>
      <c r="AR2" s="2"/>
      <c r="AS2" s="2"/>
      <c r="AT2" s="3"/>
      <c r="AU2" s="2"/>
      <c r="AV2" s="2"/>
    </row>
    <row r="3" spans="1:48" ht="24" customHeight="1" x14ac:dyDescent="0.2">
      <c r="A3" s="52" t="s">
        <v>0</v>
      </c>
      <c r="B3" s="52"/>
      <c r="C3" s="52"/>
      <c r="D3" s="52"/>
      <c r="E3" s="53" t="s">
        <v>1</v>
      </c>
      <c r="F3" s="53"/>
      <c r="G3" s="53"/>
      <c r="H3" s="53"/>
      <c r="I3" s="54" t="s">
        <v>2</v>
      </c>
      <c r="J3" s="54"/>
      <c r="K3" s="54"/>
      <c r="L3" s="54"/>
      <c r="M3" s="55" t="s">
        <v>3</v>
      </c>
      <c r="N3" s="55"/>
      <c r="O3" s="55"/>
      <c r="P3" s="55"/>
      <c r="Q3" s="49" t="s">
        <v>4</v>
      </c>
      <c r="R3" s="49"/>
      <c r="S3" s="49"/>
      <c r="T3" s="49"/>
      <c r="U3" s="50" t="s">
        <v>5</v>
      </c>
      <c r="V3" s="50"/>
      <c r="W3" s="50"/>
      <c r="X3" s="50"/>
      <c r="Y3" s="51" t="s">
        <v>6</v>
      </c>
      <c r="Z3" s="51"/>
      <c r="AA3" s="51"/>
      <c r="AB3" s="51"/>
      <c r="AC3" s="45" t="s">
        <v>7</v>
      </c>
      <c r="AD3" s="45"/>
      <c r="AE3" s="45"/>
      <c r="AF3" s="45"/>
      <c r="AG3" s="46" t="s">
        <v>8</v>
      </c>
      <c r="AH3" s="46"/>
      <c r="AI3" s="46"/>
      <c r="AJ3" s="46"/>
      <c r="AK3" s="47" t="s">
        <v>9</v>
      </c>
      <c r="AL3" s="47"/>
      <c r="AM3" s="47"/>
      <c r="AN3" s="47"/>
      <c r="AO3" s="48" t="s">
        <v>10</v>
      </c>
      <c r="AP3" s="48"/>
      <c r="AQ3" s="48"/>
      <c r="AR3" s="48"/>
      <c r="AS3" s="44" t="s">
        <v>11</v>
      </c>
      <c r="AT3" s="44"/>
      <c r="AU3" s="44"/>
      <c r="AV3" s="44"/>
    </row>
    <row r="4" spans="1:48" ht="21" customHeight="1" x14ac:dyDescent="0.2">
      <c r="A4" s="9">
        <f>DATE(I1,1,1)</f>
        <v>46023</v>
      </c>
      <c r="B4" s="23">
        <f>A4</f>
        <v>46023</v>
      </c>
      <c r="C4" s="27" t="s">
        <v>14</v>
      </c>
      <c r="D4" s="12" t="str">
        <f>IF(WEEKDAY(A4)=2,WEEKNUM(A4),"")</f>
        <v/>
      </c>
      <c r="E4" s="9">
        <f>DATE(I1,2,1)</f>
        <v>46054</v>
      </c>
      <c r="F4" s="23">
        <f>E4</f>
        <v>46054</v>
      </c>
      <c r="G4" s="27"/>
      <c r="H4" s="12" t="str">
        <f>IF(WEEKDAY(E4)=2,WEEKNUM(E4),"")</f>
        <v/>
      </c>
      <c r="I4" s="9">
        <f>DATE(I1,3,1)</f>
        <v>46082</v>
      </c>
      <c r="J4" s="23">
        <f>I4</f>
        <v>46082</v>
      </c>
      <c r="K4" s="27" t="str">
        <f>IF(OR(I4=$L$36,I4=$R$36,I4=$AG$36,I4=$AO$36,I4=$AU$36),"F","")</f>
        <v/>
      </c>
      <c r="L4" s="12" t="str">
        <f>IF(WEEKDAY(I4)=2,WEEKNUM(I4),"")</f>
        <v/>
      </c>
      <c r="M4" s="9">
        <f>DATE(I1,4,1)</f>
        <v>46113</v>
      </c>
      <c r="N4" s="23">
        <f>M4</f>
        <v>46113</v>
      </c>
      <c r="O4" s="27" t="str">
        <f>IF(OR(M4=$L$36,M4=$R$36,M4=$AG$36,M4=$AO$36,M4=$AU$36),"F","")</f>
        <v/>
      </c>
      <c r="P4" s="12" t="str">
        <f>IF(WEEKDAY(M4)=2,WEEKNUM(M4),"")</f>
        <v/>
      </c>
      <c r="Q4" s="9">
        <f>DATE(I1,5,1)</f>
        <v>46143</v>
      </c>
      <c r="R4" s="23">
        <f>Q4</f>
        <v>46143</v>
      </c>
      <c r="S4" s="27" t="s">
        <v>14</v>
      </c>
      <c r="T4" s="12" t="str">
        <f>IF(WEEKDAY(Q4)=2,WEEKNUM(Q4),"")</f>
        <v/>
      </c>
      <c r="U4" s="9">
        <f>DATE(I1,6,1)</f>
        <v>46174</v>
      </c>
      <c r="V4" s="23">
        <f>U4</f>
        <v>46174</v>
      </c>
      <c r="W4" s="27" t="str">
        <f>IF(OR(U4=$L$36,U4=$R$36,U4=$AG$36,U4=$AO$36,U4=$AU$36),"F","")</f>
        <v/>
      </c>
      <c r="X4" s="12">
        <f>IF(WEEKDAY(U4)=2,WEEKNUM(U4),"")</f>
        <v>23</v>
      </c>
      <c r="Y4" s="9">
        <f>DATE(I1,7,1)</f>
        <v>46204</v>
      </c>
      <c r="Z4" s="23">
        <f>Y4</f>
        <v>46204</v>
      </c>
      <c r="AA4" s="27"/>
      <c r="AB4" s="12" t="str">
        <f>IF(WEEKDAY(Y4)=2,WEEKNUM(Y4),"")</f>
        <v/>
      </c>
      <c r="AC4" s="9">
        <f>DATE(I1,8,1)</f>
        <v>46235</v>
      </c>
      <c r="AD4" s="23">
        <f>AC4</f>
        <v>46235</v>
      </c>
      <c r="AE4" s="27"/>
      <c r="AF4" s="12" t="str">
        <f>IF(WEEKDAY(AC4)=2,WEEKNUM(AC4),"")</f>
        <v/>
      </c>
      <c r="AG4" s="9">
        <f>DATE(I1,9,1)</f>
        <v>46266</v>
      </c>
      <c r="AH4" s="23">
        <f>AG4</f>
        <v>46266</v>
      </c>
      <c r="AI4" s="27"/>
      <c r="AJ4" s="12" t="str">
        <f>IF(WEEKDAY(AG4)=2,WEEKNUM(AG4),"")</f>
        <v/>
      </c>
      <c r="AK4" s="9">
        <f>DATE(I1,10,1)</f>
        <v>46296</v>
      </c>
      <c r="AL4" s="23">
        <f>AK4</f>
        <v>46296</v>
      </c>
      <c r="AM4" s="27"/>
      <c r="AN4" s="12" t="str">
        <f>IF(WEEKDAY(AK4)=2,WEEKNUM(AK4),"")</f>
        <v/>
      </c>
      <c r="AO4" s="9">
        <f>DATE(I1,11,1)</f>
        <v>46327</v>
      </c>
      <c r="AP4" s="23">
        <f>AO4</f>
        <v>46327</v>
      </c>
      <c r="AQ4" s="27" t="s">
        <v>14</v>
      </c>
      <c r="AR4" s="12" t="str">
        <f>IF(WEEKDAY(AO4)=2,WEEKNUM(AO4),"")</f>
        <v/>
      </c>
      <c r="AS4" s="9">
        <f>DATE(I1,12,1)</f>
        <v>46357</v>
      </c>
      <c r="AT4" s="23">
        <f>AS4</f>
        <v>46357</v>
      </c>
      <c r="AU4" s="27"/>
      <c r="AV4" s="12" t="str">
        <f>IF(WEEKDAY(AS4)=2,WEEKNUM(AS4),"")</f>
        <v/>
      </c>
    </row>
    <row r="5" spans="1:48" s="1" customFormat="1" ht="21" customHeight="1" x14ac:dyDescent="0.2">
      <c r="A5" s="9">
        <f>A4+1</f>
        <v>46024</v>
      </c>
      <c r="B5" s="23">
        <f t="shared" ref="B5:B34" si="0">A5</f>
        <v>46024</v>
      </c>
      <c r="C5" s="27"/>
      <c r="D5" s="12" t="str">
        <f t="shared" ref="D5:D34" si="1">IF(WEEKDAY(A5)=2,WEEKNUM(A5),"")</f>
        <v/>
      </c>
      <c r="E5" s="9">
        <f>E4+1</f>
        <v>46055</v>
      </c>
      <c r="F5" s="23">
        <f t="shared" ref="F5:F32" si="2">E5</f>
        <v>46055</v>
      </c>
      <c r="G5" s="27"/>
      <c r="H5" s="12">
        <f t="shared" ref="H5:H31" si="3">IF(WEEKDAY(E5)=2,WEEKNUM(E5),"")</f>
        <v>6</v>
      </c>
      <c r="I5" s="9">
        <f>I4+1</f>
        <v>46083</v>
      </c>
      <c r="J5" s="23">
        <f>I5</f>
        <v>46083</v>
      </c>
      <c r="K5" s="27" t="str">
        <f>IF(OR(I5=$L$36,I5=$R$36,I5=$AG$36,I5=$AO$36,I5=$AU$36),"F","")</f>
        <v/>
      </c>
      <c r="L5" s="12">
        <f t="shared" ref="L5:L34" si="4">IF(WEEKDAY(I5)=2,WEEKNUM(I5),"")</f>
        <v>10</v>
      </c>
      <c r="M5" s="9">
        <f>M4+1</f>
        <v>46114</v>
      </c>
      <c r="N5" s="23">
        <f t="shared" ref="N5:N33" si="5">M5</f>
        <v>46114</v>
      </c>
      <c r="O5" s="27" t="str">
        <f>IF(OR(M5=$L$36,M5=$R$36,M5=$AG$36,M5=$AO$36,M5=$AU$36),"F","")</f>
        <v/>
      </c>
      <c r="P5" s="13"/>
      <c r="Q5" s="9">
        <f>Q4+1</f>
        <v>46144</v>
      </c>
      <c r="R5" s="23">
        <f t="shared" ref="R5:R34" si="6">Q5</f>
        <v>46144</v>
      </c>
      <c r="S5" s="27" t="str">
        <f>IF(OR(Q5=$L$36,Q5=$R$36,Q5=$AG$36,Q5=$AO$36,Q5=$AU$36),"F","")</f>
        <v/>
      </c>
      <c r="T5" s="13" t="s">
        <v>12</v>
      </c>
      <c r="U5" s="9">
        <f>U4+1</f>
        <v>46175</v>
      </c>
      <c r="V5" s="23">
        <f t="shared" ref="V5:V33" si="7">U5</f>
        <v>46175</v>
      </c>
      <c r="W5" s="27" t="str">
        <f>IF(OR(U5=$L$36,U5=$R$36,U5=$AG$36,U5=$AO$36,U5=$AU$36),"F","")</f>
        <v/>
      </c>
      <c r="X5" s="13" t="s">
        <v>12</v>
      </c>
      <c r="Y5" s="9">
        <f>Y4+1</f>
        <v>46205</v>
      </c>
      <c r="Z5" s="23">
        <f t="shared" ref="Z5:Z34" si="8">Y5</f>
        <v>46205</v>
      </c>
      <c r="AA5" s="27"/>
      <c r="AB5" s="13" t="s">
        <v>12</v>
      </c>
      <c r="AC5" s="9">
        <f>AC4+1</f>
        <v>46236</v>
      </c>
      <c r="AD5" s="23">
        <f t="shared" ref="AD5:AD34" si="9">AC5</f>
        <v>46236</v>
      </c>
      <c r="AE5" s="27"/>
      <c r="AF5" s="13" t="s">
        <v>12</v>
      </c>
      <c r="AG5" s="9">
        <f>AG4+1</f>
        <v>46267</v>
      </c>
      <c r="AH5" s="23">
        <f t="shared" ref="AH5:AH33" si="10">AG5</f>
        <v>46267</v>
      </c>
      <c r="AI5" s="27"/>
      <c r="AJ5" s="12">
        <v>36</v>
      </c>
      <c r="AK5" s="9">
        <f>AK4+1</f>
        <v>46297</v>
      </c>
      <c r="AL5" s="23">
        <f t="shared" ref="AL5:AL34" si="11">AK5</f>
        <v>46297</v>
      </c>
      <c r="AM5" s="27"/>
      <c r="AN5" s="13"/>
      <c r="AO5" s="9">
        <f>AO4+1</f>
        <v>46328</v>
      </c>
      <c r="AP5" s="23">
        <f t="shared" ref="AP5:AP33" si="12">AO5</f>
        <v>46328</v>
      </c>
      <c r="AQ5" s="27"/>
      <c r="AR5" s="13" t="s">
        <v>12</v>
      </c>
      <c r="AS5" s="9">
        <f>AS4+1</f>
        <v>46358</v>
      </c>
      <c r="AT5" s="23">
        <f t="shared" ref="AT5:AT34" si="13">AS5</f>
        <v>46358</v>
      </c>
      <c r="AU5" s="27"/>
      <c r="AV5" s="12" t="str">
        <f t="shared" ref="AV5:AV34" si="14">IF(WEEKDAY(AS5)=2,WEEKNUM(AS5),"")</f>
        <v/>
      </c>
    </row>
    <row r="6" spans="1:48" ht="21" customHeight="1" x14ac:dyDescent="0.2">
      <c r="A6" s="9">
        <f t="shared" ref="A6:A34" si="15">A5+1</f>
        <v>46025</v>
      </c>
      <c r="B6" s="23">
        <f t="shared" si="0"/>
        <v>46025</v>
      </c>
      <c r="C6" s="27"/>
      <c r="D6" s="12" t="str">
        <f t="shared" si="1"/>
        <v/>
      </c>
      <c r="E6" s="9">
        <f t="shared" ref="E6:E31" si="16">E5+1</f>
        <v>46056</v>
      </c>
      <c r="F6" s="23">
        <f t="shared" si="2"/>
        <v>46056</v>
      </c>
      <c r="G6" s="27"/>
      <c r="H6" s="12" t="str">
        <f t="shared" si="3"/>
        <v/>
      </c>
      <c r="I6" s="9">
        <f t="shared" ref="I6:I34" si="17">I5+1</f>
        <v>46084</v>
      </c>
      <c r="J6" s="23">
        <f t="shared" ref="J6:J34" si="18">I6</f>
        <v>46084</v>
      </c>
      <c r="K6" s="27" t="str">
        <f>IF(OR(I6=$L$36,I6=$R$36,I6=$AG$36,I6=$AO$36,I6=$AU$36),"F","")</f>
        <v/>
      </c>
      <c r="L6" s="12" t="str">
        <f t="shared" si="4"/>
        <v/>
      </c>
      <c r="M6" s="9">
        <f t="shared" ref="M6:M33" si="19">M5+1</f>
        <v>46115</v>
      </c>
      <c r="N6" s="23">
        <f t="shared" si="5"/>
        <v>46115</v>
      </c>
      <c r="O6" s="27" t="str">
        <f>IF(OR(M6=$L$36,M6=$R$36,M6=$AG$36,M6=$AO$36,M6=$AU$36),"F","")</f>
        <v/>
      </c>
      <c r="P6" s="13" t="s">
        <v>12</v>
      </c>
      <c r="Q6" s="9">
        <f t="shared" ref="Q6:Q34" si="20">Q5+1</f>
        <v>46145</v>
      </c>
      <c r="R6" s="23">
        <f t="shared" si="6"/>
        <v>46145</v>
      </c>
      <c r="S6" s="27" t="str">
        <f>IF(OR(Q6=$L$36,Q6=$R$36,Q6=$AG$36,Q6=$AO$36,Q6=$AU$36),"F","")</f>
        <v/>
      </c>
      <c r="T6" s="13" t="s">
        <v>12</v>
      </c>
      <c r="U6" s="9">
        <f t="shared" ref="U6:U33" si="21">U5+1</f>
        <v>46176</v>
      </c>
      <c r="V6" s="23">
        <f t="shared" si="7"/>
        <v>46176</v>
      </c>
      <c r="W6" s="27" t="str">
        <f>IF(OR(U6=$L$36,U6=$R$36,U6=$AG$36,U6=$AO$36,U6=$AU$36),"F","")</f>
        <v/>
      </c>
      <c r="X6" s="12">
        <v>23</v>
      </c>
      <c r="Y6" s="9">
        <f t="shared" ref="Y6:Y34" si="22">Y5+1</f>
        <v>46206</v>
      </c>
      <c r="Z6" s="23">
        <f t="shared" si="8"/>
        <v>46206</v>
      </c>
      <c r="AA6" s="27"/>
      <c r="AB6" s="13" t="s">
        <v>12</v>
      </c>
      <c r="AC6" s="9">
        <f t="shared" ref="AC6:AC34" si="23">AC5+1</f>
        <v>46237</v>
      </c>
      <c r="AD6" s="23">
        <f t="shared" si="9"/>
        <v>46237</v>
      </c>
      <c r="AE6" s="27"/>
      <c r="AF6" s="13" t="s">
        <v>12</v>
      </c>
      <c r="AG6" s="9">
        <f t="shared" ref="AG6:AG33" si="24">AG5+1</f>
        <v>46268</v>
      </c>
      <c r="AH6" s="23">
        <f t="shared" si="10"/>
        <v>46268</v>
      </c>
      <c r="AI6" s="27"/>
      <c r="AJ6" s="13" t="s">
        <v>12</v>
      </c>
      <c r="AK6" s="9">
        <f t="shared" ref="AK6:AK34" si="25">AK5+1</f>
        <v>46298</v>
      </c>
      <c r="AL6" s="23">
        <f t="shared" si="11"/>
        <v>46298</v>
      </c>
      <c r="AM6" s="27"/>
      <c r="AN6" s="13"/>
      <c r="AO6" s="9">
        <f t="shared" ref="AO6:AO33" si="26">AO5+1</f>
        <v>46329</v>
      </c>
      <c r="AP6" s="23">
        <f t="shared" si="12"/>
        <v>46329</v>
      </c>
      <c r="AQ6" s="27"/>
      <c r="AR6" s="13" t="s">
        <v>12</v>
      </c>
      <c r="AS6" s="9">
        <f t="shared" ref="AS6:AS34" si="27">AS5+1</f>
        <v>46359</v>
      </c>
      <c r="AT6" s="23">
        <f t="shared" si="13"/>
        <v>46359</v>
      </c>
      <c r="AU6" s="27"/>
      <c r="AV6" s="12" t="str">
        <f t="shared" si="14"/>
        <v/>
      </c>
    </row>
    <row r="7" spans="1:48" ht="21" customHeight="1" x14ac:dyDescent="0.2">
      <c r="A7" s="9">
        <f t="shared" si="15"/>
        <v>46026</v>
      </c>
      <c r="B7" s="23">
        <f t="shared" si="0"/>
        <v>46026</v>
      </c>
      <c r="C7" s="27"/>
      <c r="D7" s="12" t="str">
        <f t="shared" si="1"/>
        <v/>
      </c>
      <c r="E7" s="9">
        <f t="shared" si="16"/>
        <v>46057</v>
      </c>
      <c r="F7" s="23">
        <f t="shared" si="2"/>
        <v>46057</v>
      </c>
      <c r="G7" s="27"/>
      <c r="H7" s="12" t="str">
        <f t="shared" si="3"/>
        <v/>
      </c>
      <c r="I7" s="9">
        <f t="shared" si="17"/>
        <v>46085</v>
      </c>
      <c r="J7" s="23">
        <f t="shared" si="18"/>
        <v>46085</v>
      </c>
      <c r="K7" s="27"/>
      <c r="L7" s="12" t="str">
        <f t="shared" si="4"/>
        <v/>
      </c>
      <c r="M7" s="9">
        <f t="shared" si="19"/>
        <v>46116</v>
      </c>
      <c r="N7" s="23">
        <f t="shared" si="5"/>
        <v>46116</v>
      </c>
      <c r="O7" s="27"/>
      <c r="P7" s="13" t="s">
        <v>12</v>
      </c>
      <c r="Q7" s="9">
        <f t="shared" si="20"/>
        <v>46146</v>
      </c>
      <c r="R7" s="23">
        <f>Q7</f>
        <v>46146</v>
      </c>
      <c r="S7" s="27" t="s">
        <v>14</v>
      </c>
      <c r="T7" s="12">
        <f>IF(WEEKDAY(Q7)=2,WEEKNUM(Q7),"")</f>
        <v>19</v>
      </c>
      <c r="U7" s="9">
        <f t="shared" si="21"/>
        <v>46177</v>
      </c>
      <c r="V7" s="23">
        <f t="shared" si="7"/>
        <v>46177</v>
      </c>
      <c r="W7" s="27"/>
      <c r="X7" s="13" t="s">
        <v>12</v>
      </c>
      <c r="Y7" s="9">
        <f t="shared" si="22"/>
        <v>46207</v>
      </c>
      <c r="Z7" s="23">
        <f t="shared" si="8"/>
        <v>46207</v>
      </c>
      <c r="AA7" s="27"/>
      <c r="AB7" s="13" t="s">
        <v>12</v>
      </c>
      <c r="AC7" s="9">
        <f t="shared" si="23"/>
        <v>46238</v>
      </c>
      <c r="AD7" s="23">
        <f t="shared" si="9"/>
        <v>46238</v>
      </c>
      <c r="AE7" s="27"/>
      <c r="AF7" s="13" t="s">
        <v>12</v>
      </c>
      <c r="AG7" s="9">
        <f t="shared" si="24"/>
        <v>46269</v>
      </c>
      <c r="AH7" s="23">
        <f t="shared" si="10"/>
        <v>46269</v>
      </c>
      <c r="AI7" s="27"/>
      <c r="AJ7" s="13" t="s">
        <v>12</v>
      </c>
      <c r="AK7" s="9">
        <f t="shared" si="25"/>
        <v>46299</v>
      </c>
      <c r="AL7" s="23">
        <f t="shared" si="11"/>
        <v>46299</v>
      </c>
      <c r="AM7" s="27"/>
      <c r="AN7" s="13"/>
      <c r="AO7" s="9">
        <f t="shared" si="26"/>
        <v>46330</v>
      </c>
      <c r="AP7" s="23">
        <f t="shared" si="12"/>
        <v>46330</v>
      </c>
      <c r="AQ7" s="27"/>
      <c r="AR7" s="12">
        <v>45</v>
      </c>
      <c r="AS7" s="9">
        <f t="shared" si="27"/>
        <v>46360</v>
      </c>
      <c r="AT7" s="23">
        <f t="shared" si="13"/>
        <v>46360</v>
      </c>
      <c r="AU7" s="27"/>
      <c r="AV7" s="12" t="str">
        <f t="shared" si="14"/>
        <v/>
      </c>
    </row>
    <row r="8" spans="1:48" ht="21" customHeight="1" x14ac:dyDescent="0.2">
      <c r="A8" s="9">
        <f t="shared" si="15"/>
        <v>46027</v>
      </c>
      <c r="B8" s="23">
        <f t="shared" si="0"/>
        <v>46027</v>
      </c>
      <c r="C8" s="27"/>
      <c r="D8" s="12">
        <f t="shared" si="1"/>
        <v>2</v>
      </c>
      <c r="E8" s="9">
        <f t="shared" si="16"/>
        <v>46058</v>
      </c>
      <c r="F8" s="23">
        <f t="shared" si="2"/>
        <v>46058</v>
      </c>
      <c r="G8" s="27"/>
      <c r="H8" s="12" t="str">
        <f t="shared" si="3"/>
        <v/>
      </c>
      <c r="I8" s="9">
        <f t="shared" si="17"/>
        <v>46086</v>
      </c>
      <c r="J8" s="23">
        <f t="shared" si="18"/>
        <v>46086</v>
      </c>
      <c r="K8" s="27" t="str">
        <f t="shared" ref="K8:K34" si="28">IF(OR(I8=$L$36,I8=$R$36,I8=$AG$36,I8=$AO$36,I8=$AU$36),"F","")</f>
        <v/>
      </c>
      <c r="L8" s="12" t="str">
        <f t="shared" si="4"/>
        <v/>
      </c>
      <c r="M8" s="9">
        <f t="shared" si="19"/>
        <v>46117</v>
      </c>
      <c r="N8" s="23">
        <f t="shared" si="5"/>
        <v>46117</v>
      </c>
      <c r="O8" s="27" t="str">
        <f t="shared" ref="O8:O33" si="29">IF(OR(M8=$L$36,M8=$R$36,M8=$AG$36,M8=$AO$36,M8=$AU$36),"F","")</f>
        <v/>
      </c>
      <c r="P8" s="13" t="s">
        <v>12</v>
      </c>
      <c r="Q8" s="9">
        <f t="shared" si="20"/>
        <v>46147</v>
      </c>
      <c r="R8" s="23">
        <f t="shared" si="6"/>
        <v>46147</v>
      </c>
      <c r="S8" s="27" t="str">
        <f t="shared" ref="S8:S34" si="30">IF(OR(Q8=$L$36,Q8=$R$36,Q8=$AG$36,Q8=$AO$36,Q8=$AU$36),"F","")</f>
        <v/>
      </c>
      <c r="T8" s="13" t="s">
        <v>12</v>
      </c>
      <c r="U8" s="9">
        <f t="shared" si="21"/>
        <v>46178</v>
      </c>
      <c r="V8" s="23">
        <f t="shared" si="7"/>
        <v>46178</v>
      </c>
      <c r="W8" s="27" t="str">
        <f t="shared" ref="W8:W33" si="31">IF(OR(U8=$L$36,U8=$R$36,U8=$AG$36,U8=$AO$36,U8=$AU$36),"F","")</f>
        <v/>
      </c>
      <c r="X8" s="13" t="s">
        <v>12</v>
      </c>
      <c r="Y8" s="9">
        <f t="shared" si="22"/>
        <v>46208</v>
      </c>
      <c r="Z8" s="23">
        <f t="shared" si="8"/>
        <v>46208</v>
      </c>
      <c r="AA8" s="27"/>
      <c r="AB8" s="13" t="s">
        <v>12</v>
      </c>
      <c r="AC8" s="9">
        <f t="shared" si="23"/>
        <v>46239</v>
      </c>
      <c r="AD8" s="23">
        <f t="shared" si="9"/>
        <v>46239</v>
      </c>
      <c r="AE8" s="27"/>
      <c r="AF8" s="12">
        <v>32</v>
      </c>
      <c r="AG8" s="9">
        <f t="shared" si="24"/>
        <v>46270</v>
      </c>
      <c r="AH8" s="23">
        <f t="shared" si="10"/>
        <v>46270</v>
      </c>
      <c r="AI8" s="27"/>
      <c r="AJ8" s="13" t="s">
        <v>12</v>
      </c>
      <c r="AK8" s="9">
        <f t="shared" si="25"/>
        <v>46300</v>
      </c>
      <c r="AL8" s="23">
        <f t="shared" si="11"/>
        <v>46300</v>
      </c>
      <c r="AM8" s="27"/>
      <c r="AN8" s="13" t="s">
        <v>12</v>
      </c>
      <c r="AO8" s="9">
        <f t="shared" si="26"/>
        <v>46331</v>
      </c>
      <c r="AP8" s="23">
        <f t="shared" si="12"/>
        <v>46331</v>
      </c>
      <c r="AQ8" s="27"/>
      <c r="AR8" s="13" t="s">
        <v>12</v>
      </c>
      <c r="AS8" s="9">
        <f t="shared" si="27"/>
        <v>46361</v>
      </c>
      <c r="AT8" s="23">
        <f t="shared" si="13"/>
        <v>46361</v>
      </c>
      <c r="AU8" s="27"/>
      <c r="AV8" s="12" t="str">
        <f t="shared" si="14"/>
        <v/>
      </c>
    </row>
    <row r="9" spans="1:48" ht="21" customHeight="1" x14ac:dyDescent="0.2">
      <c r="A9" s="9">
        <f t="shared" si="15"/>
        <v>46028</v>
      </c>
      <c r="B9" s="23">
        <f t="shared" si="0"/>
        <v>46028</v>
      </c>
      <c r="C9" s="27" t="s">
        <v>14</v>
      </c>
      <c r="D9" s="12" t="str">
        <f t="shared" si="1"/>
        <v/>
      </c>
      <c r="E9" s="9">
        <f t="shared" si="16"/>
        <v>46059</v>
      </c>
      <c r="F9" s="23">
        <f t="shared" si="2"/>
        <v>46059</v>
      </c>
      <c r="G9" s="27"/>
      <c r="H9" s="12" t="str">
        <f t="shared" si="3"/>
        <v/>
      </c>
      <c r="I9" s="9">
        <f t="shared" si="17"/>
        <v>46087</v>
      </c>
      <c r="J9" s="23">
        <f t="shared" si="18"/>
        <v>46087</v>
      </c>
      <c r="K9" s="27" t="str">
        <f t="shared" si="28"/>
        <v/>
      </c>
      <c r="L9" s="12" t="str">
        <f t="shared" si="4"/>
        <v/>
      </c>
      <c r="M9" s="9">
        <f t="shared" si="19"/>
        <v>46118</v>
      </c>
      <c r="N9" s="23">
        <f t="shared" si="5"/>
        <v>46118</v>
      </c>
      <c r="O9" s="27" t="str">
        <f t="shared" si="29"/>
        <v>F</v>
      </c>
      <c r="P9" s="13" t="s">
        <v>12</v>
      </c>
      <c r="Q9" s="9">
        <f t="shared" si="20"/>
        <v>46148</v>
      </c>
      <c r="R9" s="23">
        <f t="shared" si="6"/>
        <v>46148</v>
      </c>
      <c r="S9" s="27" t="str">
        <f t="shared" si="30"/>
        <v/>
      </c>
      <c r="T9" s="12">
        <v>19</v>
      </c>
      <c r="U9" s="9">
        <f t="shared" si="21"/>
        <v>46179</v>
      </c>
      <c r="V9" s="23">
        <f t="shared" si="7"/>
        <v>46179</v>
      </c>
      <c r="W9" s="27" t="str">
        <f t="shared" si="31"/>
        <v/>
      </c>
      <c r="X9" s="13" t="s">
        <v>12</v>
      </c>
      <c r="Y9" s="9">
        <f t="shared" si="22"/>
        <v>46209</v>
      </c>
      <c r="Z9" s="23">
        <f t="shared" si="8"/>
        <v>46209</v>
      </c>
      <c r="AA9" s="27"/>
      <c r="AB9" s="13" t="s">
        <v>12</v>
      </c>
      <c r="AC9" s="9">
        <f t="shared" si="23"/>
        <v>46240</v>
      </c>
      <c r="AD9" s="23">
        <f t="shared" si="9"/>
        <v>46240</v>
      </c>
      <c r="AE9" s="27"/>
      <c r="AF9" s="13" t="s">
        <v>12</v>
      </c>
      <c r="AG9" s="9">
        <f t="shared" si="24"/>
        <v>46271</v>
      </c>
      <c r="AH9" s="23">
        <f t="shared" si="10"/>
        <v>46271</v>
      </c>
      <c r="AI9" s="27"/>
      <c r="AJ9" s="13" t="s">
        <v>12</v>
      </c>
      <c r="AK9" s="9">
        <f t="shared" si="25"/>
        <v>46301</v>
      </c>
      <c r="AL9" s="23">
        <f t="shared" si="11"/>
        <v>46301</v>
      </c>
      <c r="AM9" s="27"/>
      <c r="AN9" s="13" t="s">
        <v>12</v>
      </c>
      <c r="AO9" s="9">
        <f t="shared" si="26"/>
        <v>46332</v>
      </c>
      <c r="AP9" s="23">
        <f t="shared" si="12"/>
        <v>46332</v>
      </c>
      <c r="AQ9" s="27"/>
      <c r="AR9" s="13" t="s">
        <v>12</v>
      </c>
      <c r="AS9" s="9">
        <f t="shared" si="27"/>
        <v>46362</v>
      </c>
      <c r="AT9" s="23">
        <f t="shared" si="13"/>
        <v>46362</v>
      </c>
      <c r="AU9" s="27"/>
      <c r="AV9" s="12" t="str">
        <f t="shared" si="14"/>
        <v/>
      </c>
    </row>
    <row r="10" spans="1:48" ht="21" customHeight="1" x14ac:dyDescent="0.2">
      <c r="A10" s="9">
        <f t="shared" si="15"/>
        <v>46029</v>
      </c>
      <c r="B10" s="23">
        <f t="shared" si="0"/>
        <v>46029</v>
      </c>
      <c r="C10" s="27"/>
      <c r="D10" s="12" t="str">
        <f t="shared" si="1"/>
        <v/>
      </c>
      <c r="E10" s="9">
        <f t="shared" si="16"/>
        <v>46060</v>
      </c>
      <c r="F10" s="23">
        <f t="shared" si="2"/>
        <v>46060</v>
      </c>
      <c r="G10" s="27"/>
      <c r="H10" s="12" t="str">
        <f t="shared" si="3"/>
        <v/>
      </c>
      <c r="I10" s="9">
        <f t="shared" si="17"/>
        <v>46088</v>
      </c>
      <c r="J10" s="23">
        <f t="shared" si="18"/>
        <v>46088</v>
      </c>
      <c r="K10" s="27" t="str">
        <f t="shared" si="28"/>
        <v/>
      </c>
      <c r="L10" s="12" t="str">
        <f t="shared" si="4"/>
        <v/>
      </c>
      <c r="M10" s="9">
        <f t="shared" si="19"/>
        <v>46119</v>
      </c>
      <c r="N10" s="23">
        <f t="shared" si="5"/>
        <v>46119</v>
      </c>
      <c r="O10" s="27" t="str">
        <f t="shared" si="29"/>
        <v/>
      </c>
      <c r="P10" s="13" t="s">
        <v>12</v>
      </c>
      <c r="Q10" s="9">
        <f t="shared" si="20"/>
        <v>46149</v>
      </c>
      <c r="R10" s="23">
        <f t="shared" si="6"/>
        <v>46149</v>
      </c>
      <c r="S10" s="27" t="str">
        <f t="shared" si="30"/>
        <v/>
      </c>
      <c r="T10" s="13"/>
      <c r="U10" s="9">
        <f t="shared" si="21"/>
        <v>46180</v>
      </c>
      <c r="V10" s="23">
        <f t="shared" si="7"/>
        <v>46180</v>
      </c>
      <c r="W10" s="27" t="str">
        <f t="shared" si="31"/>
        <v/>
      </c>
      <c r="X10" s="13" t="s">
        <v>12</v>
      </c>
      <c r="Y10" s="9">
        <f t="shared" si="22"/>
        <v>46210</v>
      </c>
      <c r="Z10" s="23">
        <f t="shared" si="8"/>
        <v>46210</v>
      </c>
      <c r="AA10" s="27"/>
      <c r="AB10" s="13" t="s">
        <v>12</v>
      </c>
      <c r="AC10" s="9">
        <f t="shared" si="23"/>
        <v>46241</v>
      </c>
      <c r="AD10" s="23">
        <f t="shared" si="9"/>
        <v>46241</v>
      </c>
      <c r="AE10" s="27"/>
      <c r="AF10" s="13" t="s">
        <v>12</v>
      </c>
      <c r="AG10" s="9">
        <f t="shared" si="24"/>
        <v>46272</v>
      </c>
      <c r="AH10" s="23">
        <f t="shared" si="10"/>
        <v>46272</v>
      </c>
      <c r="AI10" s="27"/>
      <c r="AJ10" s="13" t="s">
        <v>12</v>
      </c>
      <c r="AK10" s="9">
        <f t="shared" si="25"/>
        <v>46302</v>
      </c>
      <c r="AL10" s="23">
        <f t="shared" si="11"/>
        <v>46302</v>
      </c>
      <c r="AM10" s="27"/>
      <c r="AN10" s="12">
        <v>41</v>
      </c>
      <c r="AO10" s="9">
        <f t="shared" si="26"/>
        <v>46333</v>
      </c>
      <c r="AP10" s="23">
        <f t="shared" si="12"/>
        <v>46333</v>
      </c>
      <c r="AQ10" s="27"/>
      <c r="AR10" s="13" t="s">
        <v>12</v>
      </c>
      <c r="AS10" s="9">
        <f t="shared" si="27"/>
        <v>46363</v>
      </c>
      <c r="AT10" s="23">
        <f t="shared" si="13"/>
        <v>46363</v>
      </c>
      <c r="AU10" s="27"/>
      <c r="AV10" s="12">
        <f t="shared" si="14"/>
        <v>50</v>
      </c>
    </row>
    <row r="11" spans="1:48" ht="21" customHeight="1" x14ac:dyDescent="0.2">
      <c r="A11" s="9">
        <f t="shared" si="15"/>
        <v>46030</v>
      </c>
      <c r="B11" s="23">
        <f t="shared" si="0"/>
        <v>46030</v>
      </c>
      <c r="C11" s="27"/>
      <c r="D11" s="12" t="str">
        <f t="shared" si="1"/>
        <v/>
      </c>
      <c r="E11" s="9">
        <f t="shared" si="16"/>
        <v>46061</v>
      </c>
      <c r="F11" s="23">
        <f t="shared" si="2"/>
        <v>46061</v>
      </c>
      <c r="G11" s="27"/>
      <c r="H11" s="12" t="str">
        <f t="shared" si="3"/>
        <v/>
      </c>
      <c r="I11" s="9">
        <f t="shared" si="17"/>
        <v>46089</v>
      </c>
      <c r="J11" s="23">
        <f t="shared" si="18"/>
        <v>46089</v>
      </c>
      <c r="K11" s="27" t="str">
        <f t="shared" si="28"/>
        <v/>
      </c>
      <c r="L11" s="12" t="str">
        <f t="shared" si="4"/>
        <v/>
      </c>
      <c r="M11" s="9">
        <f t="shared" si="19"/>
        <v>46120</v>
      </c>
      <c r="N11" s="23">
        <f t="shared" si="5"/>
        <v>46120</v>
      </c>
      <c r="O11" s="27" t="str">
        <f t="shared" si="29"/>
        <v/>
      </c>
      <c r="P11" s="12">
        <v>15</v>
      </c>
      <c r="Q11" s="9">
        <f t="shared" si="20"/>
        <v>46150</v>
      </c>
      <c r="R11" s="23">
        <f t="shared" si="6"/>
        <v>46150</v>
      </c>
      <c r="S11" s="27" t="str">
        <f t="shared" si="30"/>
        <v/>
      </c>
      <c r="T11" s="13" t="s">
        <v>12</v>
      </c>
      <c r="U11" s="9">
        <f t="shared" si="21"/>
        <v>46181</v>
      </c>
      <c r="V11" s="23">
        <f t="shared" si="7"/>
        <v>46181</v>
      </c>
      <c r="W11" s="27" t="str">
        <f t="shared" si="31"/>
        <v/>
      </c>
      <c r="X11" s="13" t="s">
        <v>12</v>
      </c>
      <c r="Y11" s="9">
        <f t="shared" si="22"/>
        <v>46211</v>
      </c>
      <c r="Z11" s="23">
        <f t="shared" si="8"/>
        <v>46211</v>
      </c>
      <c r="AA11" s="27"/>
      <c r="AB11" s="12">
        <v>28</v>
      </c>
      <c r="AC11" s="9">
        <f t="shared" si="23"/>
        <v>46242</v>
      </c>
      <c r="AD11" s="23">
        <f t="shared" si="9"/>
        <v>46242</v>
      </c>
      <c r="AE11" s="27"/>
      <c r="AF11" s="13" t="s">
        <v>12</v>
      </c>
      <c r="AG11" s="9">
        <f t="shared" si="24"/>
        <v>46273</v>
      </c>
      <c r="AH11" s="23">
        <f t="shared" si="10"/>
        <v>46273</v>
      </c>
      <c r="AI11" s="27"/>
      <c r="AJ11" s="13" t="s">
        <v>12</v>
      </c>
      <c r="AK11" s="9">
        <f t="shared" si="25"/>
        <v>46303</v>
      </c>
      <c r="AL11" s="23">
        <f t="shared" si="11"/>
        <v>46303</v>
      </c>
      <c r="AM11" s="27"/>
      <c r="AN11" s="13" t="s">
        <v>12</v>
      </c>
      <c r="AO11" s="9">
        <f t="shared" si="26"/>
        <v>46334</v>
      </c>
      <c r="AP11" s="23">
        <f t="shared" si="12"/>
        <v>46334</v>
      </c>
      <c r="AQ11" s="27"/>
      <c r="AR11" s="13" t="s">
        <v>12</v>
      </c>
      <c r="AS11" s="9">
        <f t="shared" si="27"/>
        <v>46364</v>
      </c>
      <c r="AT11" s="23">
        <f t="shared" si="13"/>
        <v>46364</v>
      </c>
      <c r="AU11" s="27" t="s">
        <v>14</v>
      </c>
      <c r="AV11" s="12" t="str">
        <f t="shared" si="14"/>
        <v/>
      </c>
    </row>
    <row r="12" spans="1:48" s="1" customFormat="1" ht="21" customHeight="1" x14ac:dyDescent="0.2">
      <c r="A12" s="9">
        <f t="shared" si="15"/>
        <v>46031</v>
      </c>
      <c r="B12" s="23">
        <f t="shared" si="0"/>
        <v>46031</v>
      </c>
      <c r="C12" s="27"/>
      <c r="D12" s="12" t="str">
        <f t="shared" si="1"/>
        <v/>
      </c>
      <c r="E12" s="9">
        <f t="shared" si="16"/>
        <v>46062</v>
      </c>
      <c r="F12" s="23">
        <f t="shared" si="2"/>
        <v>46062</v>
      </c>
      <c r="G12" s="27"/>
      <c r="H12" s="12">
        <f t="shared" si="3"/>
        <v>7</v>
      </c>
      <c r="I12" s="9">
        <f t="shared" si="17"/>
        <v>46090</v>
      </c>
      <c r="J12" s="23">
        <f t="shared" si="18"/>
        <v>46090</v>
      </c>
      <c r="K12" s="27" t="str">
        <f t="shared" si="28"/>
        <v/>
      </c>
      <c r="L12" s="12">
        <f t="shared" si="4"/>
        <v>11</v>
      </c>
      <c r="M12" s="9">
        <f t="shared" si="19"/>
        <v>46121</v>
      </c>
      <c r="N12" s="23">
        <f t="shared" si="5"/>
        <v>46121</v>
      </c>
      <c r="O12" s="27" t="str">
        <f t="shared" si="29"/>
        <v/>
      </c>
      <c r="P12" s="13" t="s">
        <v>12</v>
      </c>
      <c r="Q12" s="9">
        <f t="shared" si="20"/>
        <v>46151</v>
      </c>
      <c r="R12" s="23">
        <f t="shared" si="6"/>
        <v>46151</v>
      </c>
      <c r="S12" s="27" t="str">
        <f t="shared" si="30"/>
        <v/>
      </c>
      <c r="T12" s="13" t="s">
        <v>12</v>
      </c>
      <c r="U12" s="9">
        <f t="shared" si="21"/>
        <v>46182</v>
      </c>
      <c r="V12" s="23">
        <f t="shared" si="7"/>
        <v>46182</v>
      </c>
      <c r="W12" s="27" t="str">
        <f t="shared" si="31"/>
        <v/>
      </c>
      <c r="X12" s="13" t="s">
        <v>12</v>
      </c>
      <c r="Y12" s="9">
        <f t="shared" si="22"/>
        <v>46212</v>
      </c>
      <c r="Z12" s="23">
        <f t="shared" si="8"/>
        <v>46212</v>
      </c>
      <c r="AA12" s="27"/>
      <c r="AB12" s="13" t="s">
        <v>12</v>
      </c>
      <c r="AC12" s="9">
        <f t="shared" si="23"/>
        <v>46243</v>
      </c>
      <c r="AD12" s="23">
        <f t="shared" si="9"/>
        <v>46243</v>
      </c>
      <c r="AE12" s="27"/>
      <c r="AF12" s="13" t="s">
        <v>12</v>
      </c>
      <c r="AG12" s="9">
        <f t="shared" si="24"/>
        <v>46274</v>
      </c>
      <c r="AH12" s="23">
        <f t="shared" si="10"/>
        <v>46274</v>
      </c>
      <c r="AI12" s="27"/>
      <c r="AJ12" s="12">
        <v>37</v>
      </c>
      <c r="AK12" s="9">
        <f t="shared" si="25"/>
        <v>46304</v>
      </c>
      <c r="AL12" s="23">
        <f t="shared" si="11"/>
        <v>46304</v>
      </c>
      <c r="AM12" s="27"/>
      <c r="AN12" s="13" t="s">
        <v>12</v>
      </c>
      <c r="AO12" s="9">
        <f t="shared" si="26"/>
        <v>46335</v>
      </c>
      <c r="AP12" s="23">
        <f t="shared" si="12"/>
        <v>46335</v>
      </c>
      <c r="AQ12" s="27"/>
      <c r="AR12" s="13" t="s">
        <v>12</v>
      </c>
      <c r="AS12" s="9">
        <f t="shared" si="27"/>
        <v>46365</v>
      </c>
      <c r="AT12" s="23">
        <f t="shared" si="13"/>
        <v>46365</v>
      </c>
      <c r="AU12" s="27"/>
      <c r="AV12" s="12" t="str">
        <f t="shared" si="14"/>
        <v/>
      </c>
    </row>
    <row r="13" spans="1:48" ht="21" customHeight="1" x14ac:dyDescent="0.2">
      <c r="A13" s="9">
        <f t="shared" si="15"/>
        <v>46032</v>
      </c>
      <c r="B13" s="23">
        <f t="shared" si="0"/>
        <v>46032</v>
      </c>
      <c r="C13" s="27"/>
      <c r="D13" s="12" t="str">
        <f t="shared" si="1"/>
        <v/>
      </c>
      <c r="E13" s="9">
        <f t="shared" si="16"/>
        <v>46063</v>
      </c>
      <c r="F13" s="23">
        <f t="shared" si="2"/>
        <v>46063</v>
      </c>
      <c r="G13" s="27"/>
      <c r="H13" s="12" t="str">
        <f t="shared" si="3"/>
        <v/>
      </c>
      <c r="I13" s="9">
        <f t="shared" si="17"/>
        <v>46091</v>
      </c>
      <c r="J13" s="23">
        <f t="shared" si="18"/>
        <v>46091</v>
      </c>
      <c r="K13" s="27" t="str">
        <f t="shared" si="28"/>
        <v/>
      </c>
      <c r="L13" s="12" t="str">
        <f t="shared" si="4"/>
        <v/>
      </c>
      <c r="M13" s="9">
        <f t="shared" si="19"/>
        <v>46122</v>
      </c>
      <c r="N13" s="23">
        <f t="shared" si="5"/>
        <v>46122</v>
      </c>
      <c r="O13" s="27" t="str">
        <f t="shared" si="29"/>
        <v/>
      </c>
      <c r="P13" s="13" t="s">
        <v>12</v>
      </c>
      <c r="Q13" s="9">
        <f t="shared" si="20"/>
        <v>46152</v>
      </c>
      <c r="R13" s="23">
        <f t="shared" si="6"/>
        <v>46152</v>
      </c>
      <c r="S13" s="27" t="str">
        <f t="shared" si="30"/>
        <v/>
      </c>
      <c r="T13" s="13"/>
      <c r="U13" s="9">
        <f t="shared" si="21"/>
        <v>46183</v>
      </c>
      <c r="V13" s="23">
        <f t="shared" si="7"/>
        <v>46183</v>
      </c>
      <c r="W13" s="27" t="str">
        <f t="shared" si="31"/>
        <v/>
      </c>
      <c r="X13" s="12">
        <v>24</v>
      </c>
      <c r="Y13" s="9">
        <f t="shared" si="22"/>
        <v>46213</v>
      </c>
      <c r="Z13" s="23">
        <f t="shared" si="8"/>
        <v>46213</v>
      </c>
      <c r="AA13" s="27"/>
      <c r="AB13" s="13" t="s">
        <v>12</v>
      </c>
      <c r="AC13" s="9">
        <f t="shared" si="23"/>
        <v>46244</v>
      </c>
      <c r="AD13" s="23">
        <f t="shared" si="9"/>
        <v>46244</v>
      </c>
      <c r="AE13" s="27"/>
      <c r="AF13" s="13" t="s">
        <v>12</v>
      </c>
      <c r="AG13" s="9">
        <f t="shared" si="24"/>
        <v>46275</v>
      </c>
      <c r="AH13" s="23">
        <f t="shared" si="10"/>
        <v>46275</v>
      </c>
      <c r="AI13" s="27"/>
      <c r="AJ13" s="13" t="s">
        <v>12</v>
      </c>
      <c r="AK13" s="9">
        <f t="shared" si="25"/>
        <v>46305</v>
      </c>
      <c r="AL13" s="23">
        <f t="shared" si="11"/>
        <v>46305</v>
      </c>
      <c r="AM13" s="27"/>
      <c r="AN13" s="13" t="s">
        <v>12</v>
      </c>
      <c r="AO13" s="9">
        <f t="shared" si="26"/>
        <v>46336</v>
      </c>
      <c r="AP13" s="23">
        <f t="shared" si="12"/>
        <v>46336</v>
      </c>
      <c r="AQ13" s="27"/>
      <c r="AR13" s="13" t="s">
        <v>12</v>
      </c>
      <c r="AS13" s="9">
        <f t="shared" si="27"/>
        <v>46366</v>
      </c>
      <c r="AT13" s="23">
        <f t="shared" si="13"/>
        <v>46366</v>
      </c>
      <c r="AU13" s="27"/>
      <c r="AV13" s="12" t="str">
        <f t="shared" si="14"/>
        <v/>
      </c>
    </row>
    <row r="14" spans="1:48" ht="21" customHeight="1" x14ac:dyDescent="0.2">
      <c r="A14" s="9">
        <f t="shared" si="15"/>
        <v>46033</v>
      </c>
      <c r="B14" s="23">
        <f t="shared" si="0"/>
        <v>46033</v>
      </c>
      <c r="C14" s="27"/>
      <c r="D14" s="12" t="str">
        <f t="shared" si="1"/>
        <v/>
      </c>
      <c r="E14" s="9">
        <f t="shared" si="16"/>
        <v>46064</v>
      </c>
      <c r="F14" s="23">
        <f t="shared" si="2"/>
        <v>46064</v>
      </c>
      <c r="G14" s="27"/>
      <c r="H14" s="12" t="str">
        <f t="shared" si="3"/>
        <v/>
      </c>
      <c r="I14" s="9">
        <f t="shared" si="17"/>
        <v>46092</v>
      </c>
      <c r="J14" s="23">
        <f t="shared" si="18"/>
        <v>46092</v>
      </c>
      <c r="K14" s="27" t="str">
        <f t="shared" si="28"/>
        <v/>
      </c>
      <c r="L14" s="12" t="str">
        <f t="shared" si="4"/>
        <v/>
      </c>
      <c r="M14" s="9">
        <f t="shared" si="19"/>
        <v>46123</v>
      </c>
      <c r="N14" s="23">
        <f t="shared" si="5"/>
        <v>46123</v>
      </c>
      <c r="O14" s="27" t="str">
        <f t="shared" si="29"/>
        <v/>
      </c>
      <c r="P14" s="13" t="s">
        <v>12</v>
      </c>
      <c r="Q14" s="9">
        <f t="shared" si="20"/>
        <v>46153</v>
      </c>
      <c r="R14" s="23">
        <f t="shared" si="6"/>
        <v>46153</v>
      </c>
      <c r="S14" s="27" t="str">
        <f t="shared" si="30"/>
        <v/>
      </c>
      <c r="T14" s="13" t="s">
        <v>12</v>
      </c>
      <c r="U14" s="9">
        <f t="shared" si="21"/>
        <v>46184</v>
      </c>
      <c r="V14" s="23">
        <f t="shared" si="7"/>
        <v>46184</v>
      </c>
      <c r="W14" s="27" t="str">
        <f t="shared" si="31"/>
        <v/>
      </c>
      <c r="X14" s="13" t="s">
        <v>12</v>
      </c>
      <c r="Y14" s="9">
        <f t="shared" si="22"/>
        <v>46214</v>
      </c>
      <c r="Z14" s="23">
        <f t="shared" si="8"/>
        <v>46214</v>
      </c>
      <c r="AA14" s="27"/>
      <c r="AB14" s="13" t="s">
        <v>12</v>
      </c>
      <c r="AC14" s="9">
        <f t="shared" si="23"/>
        <v>46245</v>
      </c>
      <c r="AD14" s="23">
        <f t="shared" si="9"/>
        <v>46245</v>
      </c>
      <c r="AE14" s="27"/>
      <c r="AF14" s="13" t="s">
        <v>12</v>
      </c>
      <c r="AG14" s="9">
        <f t="shared" si="24"/>
        <v>46276</v>
      </c>
      <c r="AH14" s="23">
        <f t="shared" si="10"/>
        <v>46276</v>
      </c>
      <c r="AI14" s="27"/>
      <c r="AJ14" s="13" t="s">
        <v>12</v>
      </c>
      <c r="AK14" s="9">
        <f t="shared" si="25"/>
        <v>46306</v>
      </c>
      <c r="AL14" s="23">
        <f t="shared" si="11"/>
        <v>46306</v>
      </c>
      <c r="AM14" s="27"/>
      <c r="AN14" s="13" t="s">
        <v>12</v>
      </c>
      <c r="AO14" s="9">
        <f t="shared" si="26"/>
        <v>46337</v>
      </c>
      <c r="AP14" s="23">
        <f t="shared" si="12"/>
        <v>46337</v>
      </c>
      <c r="AQ14" s="27"/>
      <c r="AR14" s="12">
        <v>46</v>
      </c>
      <c r="AS14" s="9">
        <f t="shared" si="27"/>
        <v>46367</v>
      </c>
      <c r="AT14" s="23">
        <f t="shared" si="13"/>
        <v>46367</v>
      </c>
      <c r="AU14" s="27"/>
      <c r="AV14" s="12" t="str">
        <f t="shared" si="14"/>
        <v/>
      </c>
    </row>
    <row r="15" spans="1:48" ht="21" customHeight="1" x14ac:dyDescent="0.2">
      <c r="A15" s="9">
        <f t="shared" si="15"/>
        <v>46034</v>
      </c>
      <c r="B15" s="23">
        <f t="shared" si="0"/>
        <v>46034</v>
      </c>
      <c r="C15" s="27"/>
      <c r="D15" s="12">
        <f t="shared" si="1"/>
        <v>3</v>
      </c>
      <c r="E15" s="9">
        <f t="shared" si="16"/>
        <v>46065</v>
      </c>
      <c r="F15" s="23">
        <f t="shared" si="2"/>
        <v>46065</v>
      </c>
      <c r="G15" s="27"/>
      <c r="H15" s="12" t="str">
        <f t="shared" si="3"/>
        <v/>
      </c>
      <c r="I15" s="9">
        <f t="shared" si="17"/>
        <v>46093</v>
      </c>
      <c r="J15" s="23">
        <f t="shared" si="18"/>
        <v>46093</v>
      </c>
      <c r="K15" s="27" t="str">
        <f t="shared" si="28"/>
        <v/>
      </c>
      <c r="L15" s="12" t="str">
        <f t="shared" si="4"/>
        <v/>
      </c>
      <c r="M15" s="9">
        <f t="shared" si="19"/>
        <v>46124</v>
      </c>
      <c r="N15" s="23">
        <f t="shared" si="5"/>
        <v>46124</v>
      </c>
      <c r="O15" s="27" t="str">
        <f t="shared" si="29"/>
        <v/>
      </c>
      <c r="P15" s="13" t="s">
        <v>12</v>
      </c>
      <c r="Q15" s="9">
        <f t="shared" si="20"/>
        <v>46154</v>
      </c>
      <c r="R15" s="23">
        <f t="shared" si="6"/>
        <v>46154</v>
      </c>
      <c r="S15" s="27" t="str">
        <f t="shared" si="30"/>
        <v/>
      </c>
      <c r="T15" s="13" t="s">
        <v>12</v>
      </c>
      <c r="U15" s="9">
        <f t="shared" si="21"/>
        <v>46185</v>
      </c>
      <c r="V15" s="23">
        <f t="shared" si="7"/>
        <v>46185</v>
      </c>
      <c r="W15" s="27" t="str">
        <f t="shared" si="31"/>
        <v/>
      </c>
      <c r="X15" s="13" t="s">
        <v>12</v>
      </c>
      <c r="Y15" s="9">
        <f t="shared" si="22"/>
        <v>46215</v>
      </c>
      <c r="Z15" s="23">
        <f t="shared" si="8"/>
        <v>46215</v>
      </c>
      <c r="AA15" s="27"/>
      <c r="AB15" s="13" t="s">
        <v>12</v>
      </c>
      <c r="AC15" s="9">
        <f t="shared" si="23"/>
        <v>46246</v>
      </c>
      <c r="AD15" s="23">
        <f t="shared" si="9"/>
        <v>46246</v>
      </c>
      <c r="AE15" s="27"/>
      <c r="AF15" s="12">
        <v>33</v>
      </c>
      <c r="AG15" s="9">
        <f t="shared" si="24"/>
        <v>46277</v>
      </c>
      <c r="AH15" s="23">
        <f t="shared" si="10"/>
        <v>46277</v>
      </c>
      <c r="AI15" s="27"/>
      <c r="AJ15" s="13" t="s">
        <v>12</v>
      </c>
      <c r="AK15" s="9">
        <f t="shared" si="25"/>
        <v>46307</v>
      </c>
      <c r="AL15" s="23">
        <f t="shared" si="11"/>
        <v>46307</v>
      </c>
      <c r="AM15" s="27"/>
      <c r="AN15" s="13" t="s">
        <v>12</v>
      </c>
      <c r="AO15" s="9">
        <f t="shared" si="26"/>
        <v>46338</v>
      </c>
      <c r="AP15" s="23">
        <f t="shared" si="12"/>
        <v>46338</v>
      </c>
      <c r="AQ15" s="27"/>
      <c r="AR15" s="13" t="s">
        <v>12</v>
      </c>
      <c r="AS15" s="9">
        <f t="shared" si="27"/>
        <v>46368</v>
      </c>
      <c r="AT15" s="23">
        <f t="shared" si="13"/>
        <v>46368</v>
      </c>
      <c r="AU15" s="27"/>
      <c r="AV15" s="12" t="str">
        <f t="shared" si="14"/>
        <v/>
      </c>
    </row>
    <row r="16" spans="1:48" ht="21" customHeight="1" x14ac:dyDescent="0.2">
      <c r="A16" s="9">
        <f t="shared" si="15"/>
        <v>46035</v>
      </c>
      <c r="B16" s="23">
        <f t="shared" si="0"/>
        <v>46035</v>
      </c>
      <c r="C16" s="27"/>
      <c r="D16" s="12" t="str">
        <f t="shared" si="1"/>
        <v/>
      </c>
      <c r="E16" s="9">
        <f t="shared" si="16"/>
        <v>46066</v>
      </c>
      <c r="F16" s="23">
        <f t="shared" si="2"/>
        <v>46066</v>
      </c>
      <c r="G16" s="27"/>
      <c r="H16" s="12" t="str">
        <f t="shared" si="3"/>
        <v/>
      </c>
      <c r="I16" s="9">
        <f t="shared" si="17"/>
        <v>46094</v>
      </c>
      <c r="J16" s="23">
        <f t="shared" si="18"/>
        <v>46094</v>
      </c>
      <c r="K16" s="27" t="str">
        <f t="shared" si="28"/>
        <v/>
      </c>
      <c r="L16" s="12" t="str">
        <f t="shared" si="4"/>
        <v/>
      </c>
      <c r="M16" s="9">
        <f t="shared" si="19"/>
        <v>46125</v>
      </c>
      <c r="N16" s="23">
        <f t="shared" si="5"/>
        <v>46125</v>
      </c>
      <c r="O16" s="27" t="str">
        <f t="shared" si="29"/>
        <v/>
      </c>
      <c r="P16" s="13" t="s">
        <v>12</v>
      </c>
      <c r="Q16" s="9">
        <f t="shared" si="20"/>
        <v>46155</v>
      </c>
      <c r="R16" s="23">
        <f t="shared" si="6"/>
        <v>46155</v>
      </c>
      <c r="S16" s="27" t="str">
        <f t="shared" si="30"/>
        <v/>
      </c>
      <c r="T16" s="12">
        <v>20</v>
      </c>
      <c r="U16" s="9">
        <f t="shared" si="21"/>
        <v>46186</v>
      </c>
      <c r="V16" s="23">
        <f t="shared" si="7"/>
        <v>46186</v>
      </c>
      <c r="W16" s="27" t="str">
        <f t="shared" si="31"/>
        <v/>
      </c>
      <c r="X16" s="13" t="s">
        <v>12</v>
      </c>
      <c r="Y16" s="9">
        <f t="shared" si="22"/>
        <v>46216</v>
      </c>
      <c r="Z16" s="23">
        <f t="shared" si="8"/>
        <v>46216</v>
      </c>
      <c r="AA16" s="27"/>
      <c r="AB16" s="13" t="s">
        <v>12</v>
      </c>
      <c r="AC16" s="9">
        <f t="shared" si="23"/>
        <v>46247</v>
      </c>
      <c r="AD16" s="23">
        <f t="shared" si="9"/>
        <v>46247</v>
      </c>
      <c r="AE16" s="27"/>
      <c r="AF16" s="13" t="s">
        <v>12</v>
      </c>
      <c r="AG16" s="9">
        <f t="shared" si="24"/>
        <v>46278</v>
      </c>
      <c r="AH16" s="23">
        <f t="shared" si="10"/>
        <v>46278</v>
      </c>
      <c r="AI16" s="27"/>
      <c r="AJ16" s="13" t="s">
        <v>12</v>
      </c>
      <c r="AK16" s="9">
        <f t="shared" si="25"/>
        <v>46308</v>
      </c>
      <c r="AL16" s="23">
        <f t="shared" si="11"/>
        <v>46308</v>
      </c>
      <c r="AM16" s="27"/>
      <c r="AN16" s="13" t="s">
        <v>12</v>
      </c>
      <c r="AO16" s="9">
        <f t="shared" si="26"/>
        <v>46339</v>
      </c>
      <c r="AP16" s="23">
        <f t="shared" si="12"/>
        <v>46339</v>
      </c>
      <c r="AQ16" s="27"/>
      <c r="AR16" s="13" t="s">
        <v>12</v>
      </c>
      <c r="AS16" s="9">
        <f t="shared" si="27"/>
        <v>46369</v>
      </c>
      <c r="AT16" s="23">
        <f t="shared" si="13"/>
        <v>46369</v>
      </c>
      <c r="AU16" s="27"/>
      <c r="AV16" s="12" t="str">
        <f t="shared" si="14"/>
        <v/>
      </c>
    </row>
    <row r="17" spans="1:48" ht="21" customHeight="1" x14ac:dyDescent="0.2">
      <c r="A17" s="9">
        <f t="shared" si="15"/>
        <v>46036</v>
      </c>
      <c r="B17" s="23">
        <f t="shared" si="0"/>
        <v>46036</v>
      </c>
      <c r="C17" s="27"/>
      <c r="D17" s="12" t="str">
        <f t="shared" si="1"/>
        <v/>
      </c>
      <c r="E17" s="9">
        <f t="shared" si="16"/>
        <v>46067</v>
      </c>
      <c r="F17" s="23">
        <f t="shared" si="2"/>
        <v>46067</v>
      </c>
      <c r="G17" s="27"/>
      <c r="H17" s="12" t="str">
        <f t="shared" si="3"/>
        <v/>
      </c>
      <c r="I17" s="9">
        <f t="shared" si="17"/>
        <v>46095</v>
      </c>
      <c r="J17" s="23">
        <f t="shared" si="18"/>
        <v>46095</v>
      </c>
      <c r="K17" s="27" t="str">
        <f t="shared" si="28"/>
        <v/>
      </c>
      <c r="L17" s="12" t="str">
        <f t="shared" si="4"/>
        <v/>
      </c>
      <c r="M17" s="9">
        <f t="shared" si="19"/>
        <v>46126</v>
      </c>
      <c r="N17" s="23">
        <f t="shared" si="5"/>
        <v>46126</v>
      </c>
      <c r="O17" s="27" t="str">
        <f t="shared" si="29"/>
        <v/>
      </c>
      <c r="P17" s="13" t="s">
        <v>12</v>
      </c>
      <c r="Q17" s="9">
        <f t="shared" si="20"/>
        <v>46156</v>
      </c>
      <c r="R17" s="23">
        <f t="shared" si="6"/>
        <v>46156</v>
      </c>
      <c r="S17" s="27" t="str">
        <f t="shared" si="30"/>
        <v>F</v>
      </c>
      <c r="T17" s="13"/>
      <c r="U17" s="9">
        <f t="shared" si="21"/>
        <v>46187</v>
      </c>
      <c r="V17" s="23">
        <f t="shared" si="7"/>
        <v>46187</v>
      </c>
      <c r="W17" s="27" t="str">
        <f t="shared" si="31"/>
        <v/>
      </c>
      <c r="X17" s="13" t="s">
        <v>12</v>
      </c>
      <c r="Y17" s="9">
        <f t="shared" si="22"/>
        <v>46217</v>
      </c>
      <c r="Z17" s="23">
        <f t="shared" si="8"/>
        <v>46217</v>
      </c>
      <c r="AA17" s="27"/>
      <c r="AB17" s="13" t="s">
        <v>12</v>
      </c>
      <c r="AC17" s="9">
        <f t="shared" si="23"/>
        <v>46248</v>
      </c>
      <c r="AD17" s="23">
        <f t="shared" si="9"/>
        <v>46248</v>
      </c>
      <c r="AE17" s="27"/>
      <c r="AF17" s="13" t="s">
        <v>12</v>
      </c>
      <c r="AG17" s="9">
        <f t="shared" si="24"/>
        <v>46279</v>
      </c>
      <c r="AH17" s="23">
        <f t="shared" si="10"/>
        <v>46279</v>
      </c>
      <c r="AI17" s="27"/>
      <c r="AJ17" s="13" t="s">
        <v>12</v>
      </c>
      <c r="AK17" s="9">
        <f t="shared" si="25"/>
        <v>46309</v>
      </c>
      <c r="AL17" s="23">
        <f t="shared" si="11"/>
        <v>46309</v>
      </c>
      <c r="AM17" s="27"/>
      <c r="AN17" s="12">
        <v>42</v>
      </c>
      <c r="AO17" s="9">
        <f t="shared" si="26"/>
        <v>46340</v>
      </c>
      <c r="AP17" s="23">
        <f t="shared" si="12"/>
        <v>46340</v>
      </c>
      <c r="AQ17" s="27"/>
      <c r="AR17" s="13" t="s">
        <v>12</v>
      </c>
      <c r="AS17" s="9">
        <f t="shared" si="27"/>
        <v>46370</v>
      </c>
      <c r="AT17" s="23">
        <f t="shared" si="13"/>
        <v>46370</v>
      </c>
      <c r="AU17" s="27"/>
      <c r="AV17" s="12">
        <f t="shared" si="14"/>
        <v>51</v>
      </c>
    </row>
    <row r="18" spans="1:48" ht="21" customHeight="1" x14ac:dyDescent="0.2">
      <c r="A18" s="9">
        <f t="shared" si="15"/>
        <v>46037</v>
      </c>
      <c r="B18" s="23">
        <f t="shared" si="0"/>
        <v>46037</v>
      </c>
      <c r="C18" s="27"/>
      <c r="D18" s="12" t="str">
        <f t="shared" si="1"/>
        <v/>
      </c>
      <c r="E18" s="9">
        <f t="shared" si="16"/>
        <v>46068</v>
      </c>
      <c r="F18" s="23">
        <f t="shared" si="2"/>
        <v>46068</v>
      </c>
      <c r="G18" s="27"/>
      <c r="H18" s="12" t="str">
        <f t="shared" si="3"/>
        <v/>
      </c>
      <c r="I18" s="9">
        <f t="shared" si="17"/>
        <v>46096</v>
      </c>
      <c r="J18" s="23">
        <f t="shared" si="18"/>
        <v>46096</v>
      </c>
      <c r="K18" s="27" t="str">
        <f t="shared" si="28"/>
        <v/>
      </c>
      <c r="L18" s="12" t="str">
        <f t="shared" si="4"/>
        <v/>
      </c>
      <c r="M18" s="9">
        <f t="shared" si="19"/>
        <v>46127</v>
      </c>
      <c r="N18" s="23">
        <f t="shared" si="5"/>
        <v>46127</v>
      </c>
      <c r="O18" s="27" t="str">
        <f t="shared" si="29"/>
        <v/>
      </c>
      <c r="P18" s="12">
        <v>16</v>
      </c>
      <c r="Q18" s="9">
        <f t="shared" si="20"/>
        <v>46157</v>
      </c>
      <c r="R18" s="23">
        <f t="shared" si="6"/>
        <v>46157</v>
      </c>
      <c r="S18" s="27" t="str">
        <f t="shared" si="30"/>
        <v/>
      </c>
      <c r="T18" s="13" t="s">
        <v>12</v>
      </c>
      <c r="U18" s="9">
        <f t="shared" si="21"/>
        <v>46188</v>
      </c>
      <c r="V18" s="23">
        <f t="shared" si="7"/>
        <v>46188</v>
      </c>
      <c r="W18" s="27" t="str">
        <f t="shared" si="31"/>
        <v/>
      </c>
      <c r="X18" s="13" t="s">
        <v>12</v>
      </c>
      <c r="Y18" s="9">
        <f t="shared" si="22"/>
        <v>46218</v>
      </c>
      <c r="Z18" s="23">
        <f t="shared" si="8"/>
        <v>46218</v>
      </c>
      <c r="AA18" s="27"/>
      <c r="AB18" s="12">
        <v>29</v>
      </c>
      <c r="AC18" s="9">
        <f t="shared" si="23"/>
        <v>46249</v>
      </c>
      <c r="AD18" s="23">
        <f t="shared" si="9"/>
        <v>46249</v>
      </c>
      <c r="AE18" s="27" t="s">
        <v>14</v>
      </c>
      <c r="AF18" s="13" t="s">
        <v>12</v>
      </c>
      <c r="AG18" s="9">
        <f t="shared" si="24"/>
        <v>46280</v>
      </c>
      <c r="AH18" s="23">
        <f t="shared" si="10"/>
        <v>46280</v>
      </c>
      <c r="AI18" s="27"/>
      <c r="AJ18" s="13" t="s">
        <v>12</v>
      </c>
      <c r="AK18" s="9">
        <f t="shared" si="25"/>
        <v>46310</v>
      </c>
      <c r="AL18" s="23">
        <f t="shared" si="11"/>
        <v>46310</v>
      </c>
      <c r="AM18" s="27"/>
      <c r="AN18" s="13" t="s">
        <v>12</v>
      </c>
      <c r="AO18" s="9">
        <f t="shared" si="26"/>
        <v>46341</v>
      </c>
      <c r="AP18" s="23">
        <f t="shared" si="12"/>
        <v>46341</v>
      </c>
      <c r="AQ18" s="27"/>
      <c r="AR18" s="13" t="s">
        <v>12</v>
      </c>
      <c r="AS18" s="9">
        <f t="shared" si="27"/>
        <v>46371</v>
      </c>
      <c r="AT18" s="23">
        <f t="shared" si="13"/>
        <v>46371</v>
      </c>
      <c r="AU18" s="27"/>
      <c r="AV18" s="12" t="str">
        <f t="shared" si="14"/>
        <v/>
      </c>
    </row>
    <row r="19" spans="1:48" s="1" customFormat="1" ht="21" customHeight="1" x14ac:dyDescent="0.2">
      <c r="A19" s="9">
        <f t="shared" si="15"/>
        <v>46038</v>
      </c>
      <c r="B19" s="23">
        <f t="shared" si="0"/>
        <v>46038</v>
      </c>
      <c r="C19" s="27"/>
      <c r="D19" s="12" t="str">
        <f t="shared" si="1"/>
        <v/>
      </c>
      <c r="E19" s="9">
        <f t="shared" si="16"/>
        <v>46069</v>
      </c>
      <c r="F19" s="23">
        <f t="shared" si="2"/>
        <v>46069</v>
      </c>
      <c r="G19" s="27"/>
      <c r="H19" s="12">
        <f t="shared" si="3"/>
        <v>8</v>
      </c>
      <c r="I19" s="9">
        <f t="shared" si="17"/>
        <v>46097</v>
      </c>
      <c r="J19" s="23">
        <f t="shared" si="18"/>
        <v>46097</v>
      </c>
      <c r="K19" s="27" t="str">
        <f t="shared" si="28"/>
        <v/>
      </c>
      <c r="L19" s="12">
        <f t="shared" si="4"/>
        <v>12</v>
      </c>
      <c r="M19" s="9">
        <f t="shared" si="19"/>
        <v>46128</v>
      </c>
      <c r="N19" s="23">
        <f t="shared" si="5"/>
        <v>46128</v>
      </c>
      <c r="O19" s="27" t="str">
        <f t="shared" si="29"/>
        <v/>
      </c>
      <c r="P19" s="13" t="s">
        <v>12</v>
      </c>
      <c r="Q19" s="9">
        <f t="shared" si="20"/>
        <v>46158</v>
      </c>
      <c r="R19" s="23">
        <f t="shared" si="6"/>
        <v>46158</v>
      </c>
      <c r="S19" s="27" t="str">
        <f t="shared" si="30"/>
        <v/>
      </c>
      <c r="T19" s="13" t="s">
        <v>12</v>
      </c>
      <c r="U19" s="9">
        <f t="shared" si="21"/>
        <v>46189</v>
      </c>
      <c r="V19" s="23">
        <f t="shared" si="7"/>
        <v>46189</v>
      </c>
      <c r="W19" s="27" t="str">
        <f t="shared" si="31"/>
        <v/>
      </c>
      <c r="X19" s="13" t="s">
        <v>12</v>
      </c>
      <c r="Y19" s="9">
        <f t="shared" si="22"/>
        <v>46219</v>
      </c>
      <c r="Z19" s="23">
        <f t="shared" si="8"/>
        <v>46219</v>
      </c>
      <c r="AA19" s="27"/>
      <c r="AB19" s="13" t="s">
        <v>12</v>
      </c>
      <c r="AC19" s="9">
        <f t="shared" si="23"/>
        <v>46250</v>
      </c>
      <c r="AD19" s="23">
        <f t="shared" si="9"/>
        <v>46250</v>
      </c>
      <c r="AE19" s="27"/>
      <c r="AF19" s="13" t="s">
        <v>12</v>
      </c>
      <c r="AG19" s="9">
        <f t="shared" si="24"/>
        <v>46281</v>
      </c>
      <c r="AH19" s="23">
        <f t="shared" si="10"/>
        <v>46281</v>
      </c>
      <c r="AI19" s="27"/>
      <c r="AJ19" s="12">
        <v>38</v>
      </c>
      <c r="AK19" s="9">
        <f t="shared" si="25"/>
        <v>46311</v>
      </c>
      <c r="AL19" s="23">
        <f t="shared" si="11"/>
        <v>46311</v>
      </c>
      <c r="AM19" s="27"/>
      <c r="AN19" s="13" t="s">
        <v>12</v>
      </c>
      <c r="AO19" s="9">
        <f t="shared" si="26"/>
        <v>46342</v>
      </c>
      <c r="AP19" s="23">
        <f t="shared" si="12"/>
        <v>46342</v>
      </c>
      <c r="AQ19" s="27"/>
      <c r="AR19" s="13" t="s">
        <v>12</v>
      </c>
      <c r="AS19" s="9">
        <f t="shared" si="27"/>
        <v>46372</v>
      </c>
      <c r="AT19" s="23">
        <f t="shared" si="13"/>
        <v>46372</v>
      </c>
      <c r="AU19" s="27"/>
      <c r="AV19" s="12" t="str">
        <f t="shared" si="14"/>
        <v/>
      </c>
    </row>
    <row r="20" spans="1:48" ht="21" customHeight="1" x14ac:dyDescent="0.2">
      <c r="A20" s="9">
        <f t="shared" si="15"/>
        <v>46039</v>
      </c>
      <c r="B20" s="23">
        <f t="shared" si="0"/>
        <v>46039</v>
      </c>
      <c r="C20" s="27"/>
      <c r="D20" s="12" t="str">
        <f t="shared" si="1"/>
        <v/>
      </c>
      <c r="E20" s="9">
        <f t="shared" si="16"/>
        <v>46070</v>
      </c>
      <c r="F20" s="23">
        <f t="shared" si="2"/>
        <v>46070</v>
      </c>
      <c r="G20" s="27"/>
      <c r="H20" s="12" t="str">
        <f t="shared" si="3"/>
        <v/>
      </c>
      <c r="I20" s="9">
        <f t="shared" si="17"/>
        <v>46098</v>
      </c>
      <c r="J20" s="23">
        <f t="shared" si="18"/>
        <v>46098</v>
      </c>
      <c r="K20" s="27" t="str">
        <f t="shared" si="28"/>
        <v/>
      </c>
      <c r="L20" s="12" t="str">
        <f t="shared" si="4"/>
        <v/>
      </c>
      <c r="M20" s="9">
        <f t="shared" si="19"/>
        <v>46129</v>
      </c>
      <c r="N20" s="23">
        <f t="shared" si="5"/>
        <v>46129</v>
      </c>
      <c r="O20" s="27" t="str">
        <f t="shared" si="29"/>
        <v/>
      </c>
      <c r="P20" s="13" t="s">
        <v>12</v>
      </c>
      <c r="Q20" s="9">
        <f t="shared" si="20"/>
        <v>46159</v>
      </c>
      <c r="R20" s="23">
        <f t="shared" si="6"/>
        <v>46159</v>
      </c>
      <c r="S20" s="27" t="str">
        <f t="shared" si="30"/>
        <v/>
      </c>
      <c r="T20" s="13" t="s">
        <v>12</v>
      </c>
      <c r="U20" s="9">
        <f t="shared" si="21"/>
        <v>46190</v>
      </c>
      <c r="V20" s="23">
        <f t="shared" si="7"/>
        <v>46190</v>
      </c>
      <c r="W20" s="27" t="str">
        <f t="shared" si="31"/>
        <v/>
      </c>
      <c r="X20" s="12">
        <v>25</v>
      </c>
      <c r="Y20" s="9">
        <f t="shared" si="22"/>
        <v>46220</v>
      </c>
      <c r="Z20" s="23">
        <f t="shared" si="8"/>
        <v>46220</v>
      </c>
      <c r="AA20" s="27"/>
      <c r="AB20" s="13" t="s">
        <v>12</v>
      </c>
      <c r="AC20" s="9">
        <f t="shared" si="23"/>
        <v>46251</v>
      </c>
      <c r="AD20" s="23">
        <f t="shared" si="9"/>
        <v>46251</v>
      </c>
      <c r="AE20" s="27"/>
      <c r="AF20" s="13" t="s">
        <v>12</v>
      </c>
      <c r="AG20" s="9">
        <f t="shared" si="24"/>
        <v>46282</v>
      </c>
      <c r="AH20" s="23">
        <f t="shared" si="10"/>
        <v>46282</v>
      </c>
      <c r="AI20" s="27"/>
      <c r="AJ20" s="13" t="s">
        <v>12</v>
      </c>
      <c r="AK20" s="9">
        <f t="shared" si="25"/>
        <v>46312</v>
      </c>
      <c r="AL20" s="23">
        <f t="shared" si="11"/>
        <v>46312</v>
      </c>
      <c r="AM20" s="27"/>
      <c r="AN20" s="13" t="s">
        <v>12</v>
      </c>
      <c r="AO20" s="9">
        <f t="shared" si="26"/>
        <v>46343</v>
      </c>
      <c r="AP20" s="23">
        <f t="shared" si="12"/>
        <v>46343</v>
      </c>
      <c r="AQ20" s="27"/>
      <c r="AR20" s="13" t="s">
        <v>12</v>
      </c>
      <c r="AS20" s="9">
        <f t="shared" si="27"/>
        <v>46373</v>
      </c>
      <c r="AT20" s="23">
        <f t="shared" si="13"/>
        <v>46373</v>
      </c>
      <c r="AU20" s="27"/>
      <c r="AV20" s="12" t="str">
        <f t="shared" si="14"/>
        <v/>
      </c>
    </row>
    <row r="21" spans="1:48" ht="21" customHeight="1" x14ac:dyDescent="0.2">
      <c r="A21" s="9">
        <f t="shared" si="15"/>
        <v>46040</v>
      </c>
      <c r="B21" s="23">
        <f t="shared" si="0"/>
        <v>46040</v>
      </c>
      <c r="C21" s="27"/>
      <c r="D21" s="12" t="str">
        <f t="shared" si="1"/>
        <v/>
      </c>
      <c r="E21" s="9">
        <f t="shared" si="16"/>
        <v>46071</v>
      </c>
      <c r="F21" s="23">
        <f t="shared" si="2"/>
        <v>46071</v>
      </c>
      <c r="G21" s="27"/>
      <c r="H21" s="12" t="str">
        <f t="shared" si="3"/>
        <v/>
      </c>
      <c r="I21" s="9">
        <f t="shared" si="17"/>
        <v>46099</v>
      </c>
      <c r="J21" s="23">
        <f t="shared" si="18"/>
        <v>46099</v>
      </c>
      <c r="K21" s="27" t="str">
        <f t="shared" si="28"/>
        <v/>
      </c>
      <c r="L21" s="12" t="str">
        <f t="shared" si="4"/>
        <v/>
      </c>
      <c r="M21" s="9">
        <f t="shared" si="19"/>
        <v>46130</v>
      </c>
      <c r="N21" s="23">
        <f t="shared" si="5"/>
        <v>46130</v>
      </c>
      <c r="O21" s="27" t="str">
        <f t="shared" si="29"/>
        <v/>
      </c>
      <c r="P21" s="13" t="s">
        <v>12</v>
      </c>
      <c r="Q21" s="9">
        <f t="shared" si="20"/>
        <v>46160</v>
      </c>
      <c r="R21" s="23">
        <f t="shared" si="6"/>
        <v>46160</v>
      </c>
      <c r="S21" s="27" t="str">
        <f t="shared" si="30"/>
        <v/>
      </c>
      <c r="T21" s="13" t="s">
        <v>12</v>
      </c>
      <c r="U21" s="9">
        <f t="shared" si="21"/>
        <v>46191</v>
      </c>
      <c r="V21" s="23">
        <f t="shared" si="7"/>
        <v>46191</v>
      </c>
      <c r="W21" s="27" t="str">
        <f t="shared" si="31"/>
        <v/>
      </c>
      <c r="X21" s="13" t="s">
        <v>12</v>
      </c>
      <c r="Y21" s="9">
        <f t="shared" si="22"/>
        <v>46221</v>
      </c>
      <c r="Z21" s="23">
        <f t="shared" si="8"/>
        <v>46221</v>
      </c>
      <c r="AA21" s="27"/>
      <c r="AB21" s="13" t="s">
        <v>12</v>
      </c>
      <c r="AC21" s="9">
        <f t="shared" si="23"/>
        <v>46252</v>
      </c>
      <c r="AD21" s="23">
        <f t="shared" si="9"/>
        <v>46252</v>
      </c>
      <c r="AE21" s="27"/>
      <c r="AF21" s="13" t="s">
        <v>12</v>
      </c>
      <c r="AG21" s="9">
        <f t="shared" si="24"/>
        <v>46283</v>
      </c>
      <c r="AH21" s="23">
        <f t="shared" si="10"/>
        <v>46283</v>
      </c>
      <c r="AI21" s="27"/>
      <c r="AJ21" s="13" t="s">
        <v>12</v>
      </c>
      <c r="AK21" s="9">
        <f t="shared" si="25"/>
        <v>46313</v>
      </c>
      <c r="AL21" s="23">
        <f t="shared" si="11"/>
        <v>46313</v>
      </c>
      <c r="AM21" s="27"/>
      <c r="AN21" s="13" t="s">
        <v>12</v>
      </c>
      <c r="AO21" s="9">
        <f t="shared" si="26"/>
        <v>46344</v>
      </c>
      <c r="AP21" s="23">
        <f t="shared" si="12"/>
        <v>46344</v>
      </c>
      <c r="AQ21" s="27"/>
      <c r="AR21" s="12">
        <v>47</v>
      </c>
      <c r="AS21" s="9">
        <f t="shared" si="27"/>
        <v>46374</v>
      </c>
      <c r="AT21" s="23">
        <f t="shared" si="13"/>
        <v>46374</v>
      </c>
      <c r="AU21" s="27"/>
      <c r="AV21" s="12" t="str">
        <f t="shared" si="14"/>
        <v/>
      </c>
    </row>
    <row r="22" spans="1:48" ht="21" customHeight="1" x14ac:dyDescent="0.2">
      <c r="A22" s="9">
        <f t="shared" si="15"/>
        <v>46041</v>
      </c>
      <c r="B22" s="23">
        <f t="shared" si="0"/>
        <v>46041</v>
      </c>
      <c r="C22" s="27"/>
      <c r="D22" s="12">
        <f t="shared" si="1"/>
        <v>4</v>
      </c>
      <c r="E22" s="9">
        <f t="shared" si="16"/>
        <v>46072</v>
      </c>
      <c r="F22" s="23">
        <f t="shared" si="2"/>
        <v>46072</v>
      </c>
      <c r="G22" s="27"/>
      <c r="H22" s="12" t="str">
        <f t="shared" si="3"/>
        <v/>
      </c>
      <c r="I22" s="9">
        <f t="shared" si="17"/>
        <v>46100</v>
      </c>
      <c r="J22" s="23">
        <f t="shared" si="18"/>
        <v>46100</v>
      </c>
      <c r="K22" s="27" t="str">
        <f t="shared" si="28"/>
        <v/>
      </c>
      <c r="L22" s="12" t="str">
        <f t="shared" si="4"/>
        <v/>
      </c>
      <c r="M22" s="9">
        <f t="shared" si="19"/>
        <v>46131</v>
      </c>
      <c r="N22" s="23">
        <f t="shared" si="5"/>
        <v>46131</v>
      </c>
      <c r="O22" s="27" t="str">
        <f t="shared" si="29"/>
        <v/>
      </c>
      <c r="P22" s="13" t="s">
        <v>12</v>
      </c>
      <c r="Q22" s="9">
        <f t="shared" si="20"/>
        <v>46161</v>
      </c>
      <c r="R22" s="23">
        <f t="shared" si="6"/>
        <v>46161</v>
      </c>
      <c r="S22" s="27" t="str">
        <f t="shared" si="30"/>
        <v/>
      </c>
      <c r="T22" s="13" t="s">
        <v>12</v>
      </c>
      <c r="U22" s="9">
        <f t="shared" si="21"/>
        <v>46192</v>
      </c>
      <c r="V22" s="23">
        <f t="shared" si="7"/>
        <v>46192</v>
      </c>
      <c r="W22" s="27" t="str">
        <f t="shared" si="31"/>
        <v/>
      </c>
      <c r="X22" s="13" t="s">
        <v>12</v>
      </c>
      <c r="Y22" s="9">
        <f t="shared" si="22"/>
        <v>46222</v>
      </c>
      <c r="Z22" s="23">
        <f t="shared" si="8"/>
        <v>46222</v>
      </c>
      <c r="AA22" s="27"/>
      <c r="AB22" s="13" t="s">
        <v>12</v>
      </c>
      <c r="AC22" s="9">
        <f t="shared" si="23"/>
        <v>46253</v>
      </c>
      <c r="AD22" s="23">
        <f t="shared" si="9"/>
        <v>46253</v>
      </c>
      <c r="AE22" s="27"/>
      <c r="AF22" s="12">
        <v>34</v>
      </c>
      <c r="AG22" s="9">
        <f t="shared" si="24"/>
        <v>46284</v>
      </c>
      <c r="AH22" s="23">
        <f t="shared" si="10"/>
        <v>46284</v>
      </c>
      <c r="AI22" s="27"/>
      <c r="AJ22" s="13" t="s">
        <v>12</v>
      </c>
      <c r="AK22" s="9">
        <f t="shared" si="25"/>
        <v>46314</v>
      </c>
      <c r="AL22" s="23">
        <f t="shared" si="11"/>
        <v>46314</v>
      </c>
      <c r="AM22" s="27"/>
      <c r="AN22" s="13" t="s">
        <v>12</v>
      </c>
      <c r="AO22" s="9">
        <f t="shared" si="26"/>
        <v>46345</v>
      </c>
      <c r="AP22" s="23">
        <f t="shared" si="12"/>
        <v>46345</v>
      </c>
      <c r="AQ22" s="27"/>
      <c r="AR22" s="13" t="s">
        <v>12</v>
      </c>
      <c r="AS22" s="9">
        <f t="shared" si="27"/>
        <v>46375</v>
      </c>
      <c r="AT22" s="23">
        <f t="shared" si="13"/>
        <v>46375</v>
      </c>
      <c r="AU22" s="27"/>
      <c r="AV22" s="12" t="str">
        <f t="shared" si="14"/>
        <v/>
      </c>
    </row>
    <row r="23" spans="1:48" ht="21" customHeight="1" x14ac:dyDescent="0.2">
      <c r="A23" s="9">
        <f t="shared" si="15"/>
        <v>46042</v>
      </c>
      <c r="B23" s="23">
        <f t="shared" si="0"/>
        <v>46042</v>
      </c>
      <c r="C23" s="27"/>
      <c r="D23" s="12" t="str">
        <f t="shared" si="1"/>
        <v/>
      </c>
      <c r="E23" s="9">
        <f t="shared" si="16"/>
        <v>46073</v>
      </c>
      <c r="F23" s="23">
        <f t="shared" si="2"/>
        <v>46073</v>
      </c>
      <c r="G23" s="27"/>
      <c r="H23" s="12" t="str">
        <f t="shared" si="3"/>
        <v/>
      </c>
      <c r="I23" s="9">
        <f t="shared" si="17"/>
        <v>46101</v>
      </c>
      <c r="J23" s="23">
        <f t="shared" si="18"/>
        <v>46101</v>
      </c>
      <c r="K23" s="27" t="str">
        <f t="shared" si="28"/>
        <v/>
      </c>
      <c r="L23" s="12" t="str">
        <f t="shared" si="4"/>
        <v/>
      </c>
      <c r="M23" s="9">
        <f t="shared" si="19"/>
        <v>46132</v>
      </c>
      <c r="N23" s="23">
        <f t="shared" si="5"/>
        <v>46132</v>
      </c>
      <c r="O23" s="27" t="str">
        <f t="shared" si="29"/>
        <v/>
      </c>
      <c r="P23" s="13" t="s">
        <v>12</v>
      </c>
      <c r="Q23" s="9">
        <f t="shared" si="20"/>
        <v>46162</v>
      </c>
      <c r="R23" s="23">
        <f t="shared" si="6"/>
        <v>46162</v>
      </c>
      <c r="S23" s="27" t="str">
        <f t="shared" si="30"/>
        <v/>
      </c>
      <c r="T23" s="12">
        <v>21</v>
      </c>
      <c r="U23" s="9">
        <f t="shared" si="21"/>
        <v>46193</v>
      </c>
      <c r="V23" s="23">
        <f t="shared" si="7"/>
        <v>46193</v>
      </c>
      <c r="W23" s="27" t="str">
        <f t="shared" si="31"/>
        <v/>
      </c>
      <c r="X23" s="13" t="s">
        <v>12</v>
      </c>
      <c r="Y23" s="9">
        <f t="shared" si="22"/>
        <v>46223</v>
      </c>
      <c r="Z23" s="23">
        <f t="shared" si="8"/>
        <v>46223</v>
      </c>
      <c r="AA23" s="27"/>
      <c r="AB23" s="13" t="s">
        <v>12</v>
      </c>
      <c r="AC23" s="9">
        <f t="shared" si="23"/>
        <v>46254</v>
      </c>
      <c r="AD23" s="23">
        <f t="shared" si="9"/>
        <v>46254</v>
      </c>
      <c r="AE23" s="27"/>
      <c r="AF23" s="13" t="s">
        <v>12</v>
      </c>
      <c r="AG23" s="9">
        <f t="shared" si="24"/>
        <v>46285</v>
      </c>
      <c r="AH23" s="23">
        <f t="shared" si="10"/>
        <v>46285</v>
      </c>
      <c r="AI23" s="27"/>
      <c r="AJ23" s="13" t="s">
        <v>12</v>
      </c>
      <c r="AK23" s="9">
        <f t="shared" si="25"/>
        <v>46315</v>
      </c>
      <c r="AL23" s="23">
        <f t="shared" si="11"/>
        <v>46315</v>
      </c>
      <c r="AM23" s="27"/>
      <c r="AN23" s="13" t="s">
        <v>12</v>
      </c>
      <c r="AO23" s="9">
        <f t="shared" si="26"/>
        <v>46346</v>
      </c>
      <c r="AP23" s="23">
        <f t="shared" si="12"/>
        <v>46346</v>
      </c>
      <c r="AQ23" s="27"/>
      <c r="AR23" s="13" t="s">
        <v>12</v>
      </c>
      <c r="AS23" s="9">
        <f t="shared" si="27"/>
        <v>46376</v>
      </c>
      <c r="AT23" s="23">
        <f t="shared" si="13"/>
        <v>46376</v>
      </c>
      <c r="AU23" s="27"/>
      <c r="AV23" s="12" t="str">
        <f t="shared" si="14"/>
        <v/>
      </c>
    </row>
    <row r="24" spans="1:48" ht="21" customHeight="1" x14ac:dyDescent="0.2">
      <c r="A24" s="9">
        <f t="shared" si="15"/>
        <v>46043</v>
      </c>
      <c r="B24" s="23">
        <f t="shared" si="0"/>
        <v>46043</v>
      </c>
      <c r="C24" s="27"/>
      <c r="D24" s="12" t="str">
        <f t="shared" si="1"/>
        <v/>
      </c>
      <c r="E24" s="9">
        <f t="shared" si="16"/>
        <v>46074</v>
      </c>
      <c r="F24" s="23">
        <f t="shared" si="2"/>
        <v>46074</v>
      </c>
      <c r="G24" s="27"/>
      <c r="H24" s="12" t="str">
        <f t="shared" si="3"/>
        <v/>
      </c>
      <c r="I24" s="9">
        <f t="shared" si="17"/>
        <v>46102</v>
      </c>
      <c r="J24" s="23">
        <f t="shared" si="18"/>
        <v>46102</v>
      </c>
      <c r="K24" s="27" t="str">
        <f t="shared" si="28"/>
        <v/>
      </c>
      <c r="L24" s="12" t="str">
        <f t="shared" si="4"/>
        <v/>
      </c>
      <c r="M24" s="9">
        <f t="shared" si="19"/>
        <v>46133</v>
      </c>
      <c r="N24" s="23">
        <f t="shared" si="5"/>
        <v>46133</v>
      </c>
      <c r="O24" s="27" t="str">
        <f t="shared" si="29"/>
        <v/>
      </c>
      <c r="P24" s="13" t="s">
        <v>12</v>
      </c>
      <c r="Q24" s="9">
        <f t="shared" si="20"/>
        <v>46163</v>
      </c>
      <c r="R24" s="23">
        <f t="shared" si="6"/>
        <v>46163</v>
      </c>
      <c r="S24" s="27" t="str">
        <f t="shared" si="30"/>
        <v/>
      </c>
      <c r="T24" s="13"/>
      <c r="U24" s="9">
        <f t="shared" si="21"/>
        <v>46194</v>
      </c>
      <c r="V24" s="23">
        <f t="shared" si="7"/>
        <v>46194</v>
      </c>
      <c r="W24" s="27" t="str">
        <f t="shared" si="31"/>
        <v/>
      </c>
      <c r="X24" s="13" t="s">
        <v>12</v>
      </c>
      <c r="Y24" s="9">
        <f t="shared" si="22"/>
        <v>46224</v>
      </c>
      <c r="Z24" s="23">
        <f t="shared" si="8"/>
        <v>46224</v>
      </c>
      <c r="AA24" s="27"/>
      <c r="AB24" s="13" t="s">
        <v>12</v>
      </c>
      <c r="AC24" s="9">
        <f t="shared" si="23"/>
        <v>46255</v>
      </c>
      <c r="AD24" s="23">
        <f t="shared" si="9"/>
        <v>46255</v>
      </c>
      <c r="AE24" s="27"/>
      <c r="AF24" s="13" t="s">
        <v>12</v>
      </c>
      <c r="AG24" s="9">
        <f t="shared" si="24"/>
        <v>46286</v>
      </c>
      <c r="AH24" s="23">
        <f t="shared" si="10"/>
        <v>46286</v>
      </c>
      <c r="AI24" s="27"/>
      <c r="AJ24" s="13" t="s">
        <v>12</v>
      </c>
      <c r="AK24" s="9">
        <f t="shared" si="25"/>
        <v>46316</v>
      </c>
      <c r="AL24" s="23">
        <f t="shared" si="11"/>
        <v>46316</v>
      </c>
      <c r="AM24" s="27"/>
      <c r="AN24" s="12">
        <v>43</v>
      </c>
      <c r="AO24" s="9">
        <f t="shared" si="26"/>
        <v>46347</v>
      </c>
      <c r="AP24" s="23">
        <f t="shared" si="12"/>
        <v>46347</v>
      </c>
      <c r="AQ24" s="27"/>
      <c r="AR24" s="13" t="s">
        <v>12</v>
      </c>
      <c r="AS24" s="9">
        <f t="shared" si="27"/>
        <v>46377</v>
      </c>
      <c r="AT24" s="23">
        <f t="shared" si="13"/>
        <v>46377</v>
      </c>
      <c r="AU24" s="27"/>
      <c r="AV24" s="12">
        <f t="shared" si="14"/>
        <v>52</v>
      </c>
    </row>
    <row r="25" spans="1:48" ht="21" customHeight="1" x14ac:dyDescent="0.2">
      <c r="A25" s="9">
        <f t="shared" si="15"/>
        <v>46044</v>
      </c>
      <c r="B25" s="23">
        <f t="shared" si="0"/>
        <v>46044</v>
      </c>
      <c r="C25" s="27"/>
      <c r="D25" s="12" t="str">
        <f t="shared" si="1"/>
        <v/>
      </c>
      <c r="E25" s="9">
        <f t="shared" si="16"/>
        <v>46075</v>
      </c>
      <c r="F25" s="23">
        <f t="shared" si="2"/>
        <v>46075</v>
      </c>
      <c r="G25" s="27"/>
      <c r="H25" s="12" t="str">
        <f t="shared" si="3"/>
        <v/>
      </c>
      <c r="I25" s="9">
        <f t="shared" si="17"/>
        <v>46103</v>
      </c>
      <c r="J25" s="23">
        <f t="shared" si="18"/>
        <v>46103</v>
      </c>
      <c r="K25" s="27" t="str">
        <f t="shared" si="28"/>
        <v/>
      </c>
      <c r="L25" s="12" t="str">
        <f t="shared" si="4"/>
        <v/>
      </c>
      <c r="M25" s="9">
        <f t="shared" si="19"/>
        <v>46134</v>
      </c>
      <c r="N25" s="23">
        <f t="shared" si="5"/>
        <v>46134</v>
      </c>
      <c r="O25" s="27" t="str">
        <f t="shared" si="29"/>
        <v/>
      </c>
      <c r="P25" s="12">
        <v>17</v>
      </c>
      <c r="Q25" s="9">
        <f t="shared" si="20"/>
        <v>46164</v>
      </c>
      <c r="R25" s="23">
        <f t="shared" si="6"/>
        <v>46164</v>
      </c>
      <c r="S25" s="27" t="str">
        <f t="shared" si="30"/>
        <v/>
      </c>
      <c r="T25" s="13" t="s">
        <v>12</v>
      </c>
      <c r="U25" s="9">
        <f t="shared" si="21"/>
        <v>46195</v>
      </c>
      <c r="V25" s="23">
        <f t="shared" si="7"/>
        <v>46195</v>
      </c>
      <c r="W25" s="27" t="str">
        <f t="shared" si="31"/>
        <v/>
      </c>
      <c r="X25" s="13" t="s">
        <v>12</v>
      </c>
      <c r="Y25" s="9">
        <f t="shared" si="22"/>
        <v>46225</v>
      </c>
      <c r="Z25" s="23">
        <f t="shared" si="8"/>
        <v>46225</v>
      </c>
      <c r="AA25" s="27"/>
      <c r="AB25" s="12">
        <v>30</v>
      </c>
      <c r="AC25" s="9">
        <f t="shared" si="23"/>
        <v>46256</v>
      </c>
      <c r="AD25" s="23">
        <f t="shared" si="9"/>
        <v>46256</v>
      </c>
      <c r="AE25" s="27"/>
      <c r="AF25" s="13" t="s">
        <v>12</v>
      </c>
      <c r="AG25" s="9">
        <f t="shared" si="24"/>
        <v>46287</v>
      </c>
      <c r="AH25" s="23">
        <f t="shared" si="10"/>
        <v>46287</v>
      </c>
      <c r="AI25" s="27"/>
      <c r="AJ25" s="13" t="s">
        <v>12</v>
      </c>
      <c r="AK25" s="9">
        <f t="shared" si="25"/>
        <v>46317</v>
      </c>
      <c r="AL25" s="23">
        <f t="shared" si="11"/>
        <v>46317</v>
      </c>
      <c r="AM25" s="27"/>
      <c r="AN25" s="13" t="s">
        <v>12</v>
      </c>
      <c r="AO25" s="9">
        <f t="shared" si="26"/>
        <v>46348</v>
      </c>
      <c r="AP25" s="23">
        <f t="shared" si="12"/>
        <v>46348</v>
      </c>
      <c r="AQ25" s="27"/>
      <c r="AR25" s="13" t="s">
        <v>12</v>
      </c>
      <c r="AS25" s="9">
        <f t="shared" si="27"/>
        <v>46378</v>
      </c>
      <c r="AT25" s="23">
        <f t="shared" si="13"/>
        <v>46378</v>
      </c>
      <c r="AU25" s="27"/>
      <c r="AV25" s="12" t="str">
        <f t="shared" si="14"/>
        <v/>
      </c>
    </row>
    <row r="26" spans="1:48" s="1" customFormat="1" ht="21" customHeight="1" x14ac:dyDescent="0.2">
      <c r="A26" s="9">
        <f t="shared" si="15"/>
        <v>46045</v>
      </c>
      <c r="B26" s="23">
        <f t="shared" si="0"/>
        <v>46045</v>
      </c>
      <c r="C26" s="27"/>
      <c r="D26" s="12" t="str">
        <f t="shared" si="1"/>
        <v/>
      </c>
      <c r="E26" s="9">
        <f t="shared" si="16"/>
        <v>46076</v>
      </c>
      <c r="F26" s="23">
        <f t="shared" si="2"/>
        <v>46076</v>
      </c>
      <c r="G26" s="27"/>
      <c r="H26" s="12">
        <f t="shared" si="3"/>
        <v>9</v>
      </c>
      <c r="I26" s="9">
        <f t="shared" si="17"/>
        <v>46104</v>
      </c>
      <c r="J26" s="23">
        <f t="shared" si="18"/>
        <v>46104</v>
      </c>
      <c r="K26" s="27" t="str">
        <f t="shared" si="28"/>
        <v/>
      </c>
      <c r="L26" s="12">
        <f t="shared" si="4"/>
        <v>13</v>
      </c>
      <c r="M26" s="9">
        <f t="shared" si="19"/>
        <v>46135</v>
      </c>
      <c r="N26" s="23">
        <f t="shared" si="5"/>
        <v>46135</v>
      </c>
      <c r="O26" s="27" t="str">
        <f t="shared" si="29"/>
        <v/>
      </c>
      <c r="P26" s="13" t="s">
        <v>12</v>
      </c>
      <c r="Q26" s="9">
        <f t="shared" si="20"/>
        <v>46165</v>
      </c>
      <c r="R26" s="23">
        <f t="shared" si="6"/>
        <v>46165</v>
      </c>
      <c r="S26" s="27" t="str">
        <f t="shared" si="30"/>
        <v/>
      </c>
      <c r="T26" s="13" t="s">
        <v>12</v>
      </c>
      <c r="U26" s="9">
        <f t="shared" si="21"/>
        <v>46196</v>
      </c>
      <c r="V26" s="23">
        <f t="shared" si="7"/>
        <v>46196</v>
      </c>
      <c r="W26" s="27" t="str">
        <f t="shared" si="31"/>
        <v/>
      </c>
      <c r="X26" s="13" t="s">
        <v>12</v>
      </c>
      <c r="Y26" s="9">
        <f t="shared" si="22"/>
        <v>46226</v>
      </c>
      <c r="Z26" s="23">
        <f t="shared" si="8"/>
        <v>46226</v>
      </c>
      <c r="AA26" s="27"/>
      <c r="AB26" s="13" t="s">
        <v>12</v>
      </c>
      <c r="AC26" s="9">
        <f t="shared" si="23"/>
        <v>46257</v>
      </c>
      <c r="AD26" s="23">
        <f t="shared" si="9"/>
        <v>46257</v>
      </c>
      <c r="AE26" s="27"/>
      <c r="AF26" s="13" t="s">
        <v>12</v>
      </c>
      <c r="AG26" s="9">
        <f t="shared" si="24"/>
        <v>46288</v>
      </c>
      <c r="AH26" s="23">
        <f t="shared" si="10"/>
        <v>46288</v>
      </c>
      <c r="AI26" s="27"/>
      <c r="AJ26" s="12">
        <v>39</v>
      </c>
      <c r="AK26" s="9">
        <f t="shared" si="25"/>
        <v>46318</v>
      </c>
      <c r="AL26" s="23">
        <f t="shared" si="11"/>
        <v>46318</v>
      </c>
      <c r="AM26" s="27"/>
      <c r="AN26" s="13" t="s">
        <v>12</v>
      </c>
      <c r="AO26" s="9">
        <f t="shared" si="26"/>
        <v>46349</v>
      </c>
      <c r="AP26" s="23">
        <f t="shared" si="12"/>
        <v>46349</v>
      </c>
      <c r="AQ26" s="27"/>
      <c r="AR26" s="13" t="s">
        <v>12</v>
      </c>
      <c r="AS26" s="9">
        <f t="shared" si="27"/>
        <v>46379</v>
      </c>
      <c r="AT26" s="23">
        <f t="shared" si="13"/>
        <v>46379</v>
      </c>
      <c r="AU26" s="27"/>
      <c r="AV26" s="12" t="str">
        <f t="shared" si="14"/>
        <v/>
      </c>
    </row>
    <row r="27" spans="1:48" ht="21" customHeight="1" x14ac:dyDescent="0.2">
      <c r="A27" s="9">
        <f t="shared" si="15"/>
        <v>46046</v>
      </c>
      <c r="B27" s="23">
        <f t="shared" si="0"/>
        <v>46046</v>
      </c>
      <c r="C27" s="27"/>
      <c r="D27" s="12" t="str">
        <f t="shared" si="1"/>
        <v/>
      </c>
      <c r="E27" s="9">
        <f t="shared" si="16"/>
        <v>46077</v>
      </c>
      <c r="F27" s="23">
        <f t="shared" si="2"/>
        <v>46077</v>
      </c>
      <c r="G27" s="27"/>
      <c r="H27" s="12" t="str">
        <f t="shared" si="3"/>
        <v/>
      </c>
      <c r="I27" s="9">
        <f t="shared" si="17"/>
        <v>46105</v>
      </c>
      <c r="J27" s="23">
        <f t="shared" si="18"/>
        <v>46105</v>
      </c>
      <c r="K27" s="27" t="str">
        <f t="shared" si="28"/>
        <v/>
      </c>
      <c r="L27" s="12" t="str">
        <f t="shared" si="4"/>
        <v/>
      </c>
      <c r="M27" s="9">
        <f t="shared" si="19"/>
        <v>46136</v>
      </c>
      <c r="N27" s="23">
        <f t="shared" si="5"/>
        <v>46136</v>
      </c>
      <c r="O27" s="27" t="str">
        <f t="shared" si="29"/>
        <v/>
      </c>
      <c r="P27" s="13" t="s">
        <v>12</v>
      </c>
      <c r="Q27" s="9">
        <f t="shared" si="20"/>
        <v>46166</v>
      </c>
      <c r="R27" s="23">
        <f t="shared" si="6"/>
        <v>46166</v>
      </c>
      <c r="S27" s="27" t="str">
        <f t="shared" si="30"/>
        <v/>
      </c>
      <c r="T27" s="13" t="s">
        <v>12</v>
      </c>
      <c r="U27" s="9">
        <f t="shared" si="21"/>
        <v>46197</v>
      </c>
      <c r="V27" s="23">
        <f t="shared" si="7"/>
        <v>46197</v>
      </c>
      <c r="W27" s="27" t="str">
        <f t="shared" si="31"/>
        <v/>
      </c>
      <c r="X27" s="12">
        <v>26</v>
      </c>
      <c r="Y27" s="9">
        <f t="shared" si="22"/>
        <v>46227</v>
      </c>
      <c r="Z27" s="23">
        <f t="shared" si="8"/>
        <v>46227</v>
      </c>
      <c r="AA27" s="27"/>
      <c r="AB27" s="13" t="s">
        <v>12</v>
      </c>
      <c r="AC27" s="9">
        <f t="shared" si="23"/>
        <v>46258</v>
      </c>
      <c r="AD27" s="23">
        <f t="shared" si="9"/>
        <v>46258</v>
      </c>
      <c r="AE27" s="27"/>
      <c r="AF27" s="13" t="s">
        <v>12</v>
      </c>
      <c r="AG27" s="9">
        <f t="shared" si="24"/>
        <v>46289</v>
      </c>
      <c r="AH27" s="23">
        <f t="shared" si="10"/>
        <v>46289</v>
      </c>
      <c r="AI27" s="27"/>
      <c r="AJ27" s="13"/>
      <c r="AK27" s="9">
        <f t="shared" si="25"/>
        <v>46319</v>
      </c>
      <c r="AL27" s="23">
        <f t="shared" si="11"/>
        <v>46319</v>
      </c>
      <c r="AM27" s="27"/>
      <c r="AN27" s="13" t="s">
        <v>12</v>
      </c>
      <c r="AO27" s="9">
        <f t="shared" si="26"/>
        <v>46350</v>
      </c>
      <c r="AP27" s="23">
        <f t="shared" si="12"/>
        <v>46350</v>
      </c>
      <c r="AQ27" s="27"/>
      <c r="AR27" s="13" t="s">
        <v>12</v>
      </c>
      <c r="AS27" s="9">
        <f t="shared" si="27"/>
        <v>46380</v>
      </c>
      <c r="AT27" s="23">
        <f t="shared" si="13"/>
        <v>46380</v>
      </c>
      <c r="AU27" s="27"/>
      <c r="AV27" s="12" t="str">
        <f t="shared" si="14"/>
        <v/>
      </c>
    </row>
    <row r="28" spans="1:48" ht="21" customHeight="1" x14ac:dyDescent="0.2">
      <c r="A28" s="9">
        <f t="shared" si="15"/>
        <v>46047</v>
      </c>
      <c r="B28" s="23">
        <f t="shared" si="0"/>
        <v>46047</v>
      </c>
      <c r="C28" s="27"/>
      <c r="D28" s="12" t="str">
        <f t="shared" si="1"/>
        <v/>
      </c>
      <c r="E28" s="9">
        <f t="shared" si="16"/>
        <v>46078</v>
      </c>
      <c r="F28" s="23">
        <f t="shared" si="2"/>
        <v>46078</v>
      </c>
      <c r="G28" s="27"/>
      <c r="H28" s="12" t="str">
        <f t="shared" si="3"/>
        <v/>
      </c>
      <c r="I28" s="9">
        <f t="shared" si="17"/>
        <v>46106</v>
      </c>
      <c r="J28" s="23">
        <f t="shared" si="18"/>
        <v>46106</v>
      </c>
      <c r="K28" s="27" t="str">
        <f t="shared" si="28"/>
        <v/>
      </c>
      <c r="L28" s="12" t="str">
        <f t="shared" si="4"/>
        <v/>
      </c>
      <c r="M28" s="9">
        <f t="shared" si="19"/>
        <v>46137</v>
      </c>
      <c r="N28" s="23">
        <f t="shared" si="5"/>
        <v>46137</v>
      </c>
      <c r="O28" s="27" t="str">
        <f t="shared" si="29"/>
        <v/>
      </c>
      <c r="P28" s="13" t="s">
        <v>12</v>
      </c>
      <c r="Q28" s="9">
        <f t="shared" si="20"/>
        <v>46167</v>
      </c>
      <c r="R28" s="23">
        <f t="shared" si="6"/>
        <v>46167</v>
      </c>
      <c r="S28" s="27" t="str">
        <f t="shared" si="30"/>
        <v>F</v>
      </c>
      <c r="T28" s="13" t="s">
        <v>12</v>
      </c>
      <c r="U28" s="9">
        <f t="shared" si="21"/>
        <v>46198</v>
      </c>
      <c r="V28" s="23">
        <f t="shared" si="7"/>
        <v>46198</v>
      </c>
      <c r="W28" s="27" t="str">
        <f t="shared" si="31"/>
        <v/>
      </c>
      <c r="X28" s="13"/>
      <c r="Y28" s="9">
        <f t="shared" si="22"/>
        <v>46228</v>
      </c>
      <c r="Z28" s="23">
        <f t="shared" si="8"/>
        <v>46228</v>
      </c>
      <c r="AA28" s="27"/>
      <c r="AB28" s="13" t="s">
        <v>12</v>
      </c>
      <c r="AC28" s="9">
        <f t="shared" si="23"/>
        <v>46259</v>
      </c>
      <c r="AD28" s="23">
        <f t="shared" si="9"/>
        <v>46259</v>
      </c>
      <c r="AE28" s="27"/>
      <c r="AF28" s="13" t="s">
        <v>12</v>
      </c>
      <c r="AG28" s="9">
        <f t="shared" si="24"/>
        <v>46290</v>
      </c>
      <c r="AH28" s="23">
        <f t="shared" si="10"/>
        <v>46290</v>
      </c>
      <c r="AI28" s="27"/>
      <c r="AJ28" s="13" t="s">
        <v>12</v>
      </c>
      <c r="AK28" s="9">
        <f t="shared" si="25"/>
        <v>46320</v>
      </c>
      <c r="AL28" s="23">
        <f t="shared" si="11"/>
        <v>46320</v>
      </c>
      <c r="AM28" s="27"/>
      <c r="AN28" s="13" t="s">
        <v>12</v>
      </c>
      <c r="AO28" s="9">
        <f t="shared" si="26"/>
        <v>46351</v>
      </c>
      <c r="AP28" s="23">
        <f t="shared" si="12"/>
        <v>46351</v>
      </c>
      <c r="AQ28" s="27"/>
      <c r="AR28" s="12">
        <v>48</v>
      </c>
      <c r="AS28" s="9">
        <f t="shared" si="27"/>
        <v>46381</v>
      </c>
      <c r="AT28" s="23">
        <f t="shared" si="13"/>
        <v>46381</v>
      </c>
      <c r="AU28" s="27" t="s">
        <v>14</v>
      </c>
      <c r="AV28" s="12" t="str">
        <f t="shared" si="14"/>
        <v/>
      </c>
    </row>
    <row r="29" spans="1:48" ht="21" customHeight="1" x14ac:dyDescent="0.2">
      <c r="A29" s="9">
        <f t="shared" si="15"/>
        <v>46048</v>
      </c>
      <c r="B29" s="23">
        <f t="shared" si="0"/>
        <v>46048</v>
      </c>
      <c r="C29" s="27"/>
      <c r="D29" s="12">
        <f t="shared" si="1"/>
        <v>5</v>
      </c>
      <c r="E29" s="9">
        <f t="shared" si="16"/>
        <v>46079</v>
      </c>
      <c r="F29" s="23">
        <f t="shared" si="2"/>
        <v>46079</v>
      </c>
      <c r="G29" s="27"/>
      <c r="H29" s="12" t="str">
        <f t="shared" si="3"/>
        <v/>
      </c>
      <c r="I29" s="9">
        <f t="shared" si="17"/>
        <v>46107</v>
      </c>
      <c r="J29" s="23">
        <f t="shared" si="18"/>
        <v>46107</v>
      </c>
      <c r="K29" s="27" t="str">
        <f t="shared" si="28"/>
        <v/>
      </c>
      <c r="L29" s="12" t="str">
        <f t="shared" si="4"/>
        <v/>
      </c>
      <c r="M29" s="9">
        <f t="shared" si="19"/>
        <v>46138</v>
      </c>
      <c r="N29" s="23">
        <f t="shared" si="5"/>
        <v>46138</v>
      </c>
      <c r="O29" s="27" t="str">
        <f t="shared" si="29"/>
        <v/>
      </c>
      <c r="P29" s="13" t="s">
        <v>12</v>
      </c>
      <c r="Q29" s="9">
        <f t="shared" si="20"/>
        <v>46168</v>
      </c>
      <c r="R29" s="23">
        <f t="shared" si="6"/>
        <v>46168</v>
      </c>
      <c r="S29" s="27" t="str">
        <f t="shared" si="30"/>
        <v/>
      </c>
      <c r="T29" s="13" t="s">
        <v>12</v>
      </c>
      <c r="U29" s="9">
        <f t="shared" si="21"/>
        <v>46199</v>
      </c>
      <c r="V29" s="23">
        <f t="shared" si="7"/>
        <v>46199</v>
      </c>
      <c r="W29" s="27" t="str">
        <f t="shared" si="31"/>
        <v/>
      </c>
      <c r="X29" s="13" t="s">
        <v>12</v>
      </c>
      <c r="Y29" s="9">
        <f t="shared" si="22"/>
        <v>46229</v>
      </c>
      <c r="Z29" s="23">
        <f t="shared" si="8"/>
        <v>46229</v>
      </c>
      <c r="AA29" s="27"/>
      <c r="AB29" s="13" t="s">
        <v>12</v>
      </c>
      <c r="AC29" s="9">
        <f t="shared" si="23"/>
        <v>46260</v>
      </c>
      <c r="AD29" s="23">
        <f t="shared" si="9"/>
        <v>46260</v>
      </c>
      <c r="AE29" s="27"/>
      <c r="AF29" s="12">
        <v>35</v>
      </c>
      <c r="AG29" s="9">
        <f t="shared" si="24"/>
        <v>46291</v>
      </c>
      <c r="AH29" s="23">
        <f t="shared" si="10"/>
        <v>46291</v>
      </c>
      <c r="AI29" s="27"/>
      <c r="AJ29" s="13" t="s">
        <v>12</v>
      </c>
      <c r="AK29" s="9">
        <f t="shared" si="25"/>
        <v>46321</v>
      </c>
      <c r="AL29" s="23">
        <f t="shared" si="11"/>
        <v>46321</v>
      </c>
      <c r="AM29" s="27" t="s">
        <v>14</v>
      </c>
      <c r="AN29" s="13" t="s">
        <v>12</v>
      </c>
      <c r="AO29" s="9">
        <f t="shared" si="26"/>
        <v>46352</v>
      </c>
      <c r="AP29" s="23">
        <f t="shared" si="12"/>
        <v>46352</v>
      </c>
      <c r="AQ29" s="27"/>
      <c r="AR29" s="13"/>
      <c r="AS29" s="9">
        <f t="shared" si="27"/>
        <v>46382</v>
      </c>
      <c r="AT29" s="23">
        <f t="shared" si="13"/>
        <v>46382</v>
      </c>
      <c r="AU29" s="27" t="s">
        <v>14</v>
      </c>
      <c r="AV29" s="12" t="str">
        <f t="shared" si="14"/>
        <v/>
      </c>
    </row>
    <row r="30" spans="1:48" ht="21" customHeight="1" x14ac:dyDescent="0.2">
      <c r="A30" s="9">
        <f t="shared" si="15"/>
        <v>46049</v>
      </c>
      <c r="B30" s="23">
        <f t="shared" si="0"/>
        <v>46049</v>
      </c>
      <c r="C30" s="27"/>
      <c r="D30" s="12" t="str">
        <f t="shared" si="1"/>
        <v/>
      </c>
      <c r="E30" s="9">
        <f t="shared" si="16"/>
        <v>46080</v>
      </c>
      <c r="F30" s="23">
        <f t="shared" si="2"/>
        <v>46080</v>
      </c>
      <c r="G30" s="27"/>
      <c r="H30" s="12" t="str">
        <f t="shared" si="3"/>
        <v/>
      </c>
      <c r="I30" s="9">
        <f t="shared" si="17"/>
        <v>46108</v>
      </c>
      <c r="J30" s="23">
        <f t="shared" si="18"/>
        <v>46108</v>
      </c>
      <c r="K30" s="27" t="str">
        <f t="shared" si="28"/>
        <v/>
      </c>
      <c r="L30" s="12" t="str">
        <f t="shared" si="4"/>
        <v/>
      </c>
      <c r="M30" s="9">
        <f t="shared" si="19"/>
        <v>46139</v>
      </c>
      <c r="N30" s="23">
        <f t="shared" si="5"/>
        <v>46139</v>
      </c>
      <c r="O30" s="27" t="str">
        <f t="shared" si="29"/>
        <v/>
      </c>
      <c r="P30" s="13" t="s">
        <v>12</v>
      </c>
      <c r="Q30" s="9">
        <f t="shared" si="20"/>
        <v>46169</v>
      </c>
      <c r="R30" s="23">
        <f t="shared" si="6"/>
        <v>46169</v>
      </c>
      <c r="S30" s="27" t="str">
        <f t="shared" si="30"/>
        <v/>
      </c>
      <c r="T30" s="12">
        <v>22</v>
      </c>
      <c r="U30" s="9">
        <f t="shared" si="21"/>
        <v>46200</v>
      </c>
      <c r="V30" s="23">
        <f t="shared" si="7"/>
        <v>46200</v>
      </c>
      <c r="W30" s="27" t="str">
        <f t="shared" si="31"/>
        <v/>
      </c>
      <c r="X30" s="13" t="s">
        <v>12</v>
      </c>
      <c r="Y30" s="9">
        <f t="shared" si="22"/>
        <v>46230</v>
      </c>
      <c r="Z30" s="23">
        <f t="shared" si="8"/>
        <v>46230</v>
      </c>
      <c r="AA30" s="27"/>
      <c r="AB30" s="13" t="s">
        <v>12</v>
      </c>
      <c r="AC30" s="9">
        <f t="shared" si="23"/>
        <v>46261</v>
      </c>
      <c r="AD30" s="23">
        <f t="shared" si="9"/>
        <v>46261</v>
      </c>
      <c r="AE30" s="27"/>
      <c r="AF30" s="13" t="s">
        <v>12</v>
      </c>
      <c r="AG30" s="9">
        <f t="shared" si="24"/>
        <v>46292</v>
      </c>
      <c r="AH30" s="23">
        <f t="shared" si="10"/>
        <v>46292</v>
      </c>
      <c r="AI30" s="27"/>
      <c r="AJ30" s="13" t="s">
        <v>12</v>
      </c>
      <c r="AK30" s="9">
        <f t="shared" si="25"/>
        <v>46322</v>
      </c>
      <c r="AL30" s="23">
        <f t="shared" si="11"/>
        <v>46322</v>
      </c>
      <c r="AM30" s="27"/>
      <c r="AN30" s="13" t="s">
        <v>12</v>
      </c>
      <c r="AO30" s="9">
        <f t="shared" si="26"/>
        <v>46353</v>
      </c>
      <c r="AP30" s="23">
        <f t="shared" si="12"/>
        <v>46353</v>
      </c>
      <c r="AQ30" s="27"/>
      <c r="AR30" s="13" t="s">
        <v>12</v>
      </c>
      <c r="AS30" s="9">
        <f t="shared" si="27"/>
        <v>46383</v>
      </c>
      <c r="AT30" s="23">
        <f t="shared" si="13"/>
        <v>46383</v>
      </c>
      <c r="AU30" s="27"/>
      <c r="AV30" s="12" t="str">
        <f t="shared" si="14"/>
        <v/>
      </c>
    </row>
    <row r="31" spans="1:48" ht="21" customHeight="1" x14ac:dyDescent="0.2">
      <c r="A31" s="9">
        <f t="shared" si="15"/>
        <v>46050</v>
      </c>
      <c r="B31" s="23">
        <f t="shared" si="0"/>
        <v>46050</v>
      </c>
      <c r="C31" s="27"/>
      <c r="D31" s="12" t="str">
        <f t="shared" si="1"/>
        <v/>
      </c>
      <c r="E31" s="9">
        <f t="shared" si="16"/>
        <v>46081</v>
      </c>
      <c r="F31" s="23">
        <f t="shared" si="2"/>
        <v>46081</v>
      </c>
      <c r="G31" s="28"/>
      <c r="H31" s="12" t="str">
        <f t="shared" si="3"/>
        <v/>
      </c>
      <c r="I31" s="9">
        <f t="shared" si="17"/>
        <v>46109</v>
      </c>
      <c r="J31" s="23">
        <f t="shared" si="18"/>
        <v>46109</v>
      </c>
      <c r="K31" s="27" t="str">
        <f t="shared" si="28"/>
        <v/>
      </c>
      <c r="L31" s="12" t="str">
        <f t="shared" si="4"/>
        <v/>
      </c>
      <c r="M31" s="9">
        <f t="shared" si="19"/>
        <v>46140</v>
      </c>
      <c r="N31" s="23">
        <f t="shared" si="5"/>
        <v>46140</v>
      </c>
      <c r="O31" s="27" t="str">
        <f t="shared" si="29"/>
        <v/>
      </c>
      <c r="P31" s="13" t="s">
        <v>12</v>
      </c>
      <c r="Q31" s="9">
        <f t="shared" si="20"/>
        <v>46170</v>
      </c>
      <c r="R31" s="23">
        <f t="shared" si="6"/>
        <v>46170</v>
      </c>
      <c r="S31" s="27" t="str">
        <f t="shared" si="30"/>
        <v/>
      </c>
      <c r="T31" s="13"/>
      <c r="U31" s="9">
        <f t="shared" si="21"/>
        <v>46201</v>
      </c>
      <c r="V31" s="23">
        <f t="shared" si="7"/>
        <v>46201</v>
      </c>
      <c r="W31" s="27" t="str">
        <f t="shared" si="31"/>
        <v/>
      </c>
      <c r="X31" s="13" t="s">
        <v>12</v>
      </c>
      <c r="Y31" s="9">
        <f t="shared" si="22"/>
        <v>46231</v>
      </c>
      <c r="Z31" s="23">
        <f t="shared" si="8"/>
        <v>46231</v>
      </c>
      <c r="AA31" s="27"/>
      <c r="AB31" s="13" t="s">
        <v>12</v>
      </c>
      <c r="AC31" s="9">
        <f t="shared" si="23"/>
        <v>46262</v>
      </c>
      <c r="AD31" s="23">
        <f t="shared" si="9"/>
        <v>46262</v>
      </c>
      <c r="AE31" s="27"/>
      <c r="AF31" s="13" t="s">
        <v>12</v>
      </c>
      <c r="AG31" s="9">
        <f t="shared" si="24"/>
        <v>46293</v>
      </c>
      <c r="AH31" s="23">
        <f t="shared" si="10"/>
        <v>46293</v>
      </c>
      <c r="AI31" s="27"/>
      <c r="AJ31" s="13" t="s">
        <v>12</v>
      </c>
      <c r="AK31" s="9">
        <f t="shared" si="25"/>
        <v>46323</v>
      </c>
      <c r="AL31" s="23">
        <f t="shared" si="11"/>
        <v>46323</v>
      </c>
      <c r="AM31" s="27"/>
      <c r="AN31" s="12">
        <v>44</v>
      </c>
      <c r="AO31" s="9">
        <f t="shared" si="26"/>
        <v>46354</v>
      </c>
      <c r="AP31" s="23">
        <f t="shared" si="12"/>
        <v>46354</v>
      </c>
      <c r="AQ31" s="27"/>
      <c r="AR31" s="13" t="s">
        <v>12</v>
      </c>
      <c r="AS31" s="9">
        <f t="shared" si="27"/>
        <v>46384</v>
      </c>
      <c r="AT31" s="23">
        <f t="shared" si="13"/>
        <v>46384</v>
      </c>
      <c r="AU31" s="27"/>
      <c r="AV31" s="12">
        <f t="shared" si="14"/>
        <v>53</v>
      </c>
    </row>
    <row r="32" spans="1:48" ht="21" customHeight="1" x14ac:dyDescent="0.2">
      <c r="A32" s="9">
        <f t="shared" si="15"/>
        <v>46051</v>
      </c>
      <c r="B32" s="23">
        <f t="shared" si="0"/>
        <v>46051</v>
      </c>
      <c r="C32" s="27"/>
      <c r="D32" s="12" t="str">
        <f t="shared" si="1"/>
        <v/>
      </c>
      <c r="E32" s="9" t="str">
        <f>IF(MONTH(E31+1)&gt;MONTH(E31),"",E31+1)</f>
        <v/>
      </c>
      <c r="F32" s="23" t="str">
        <f t="shared" si="2"/>
        <v/>
      </c>
      <c r="G32" s="27"/>
      <c r="H32" s="12" t="str">
        <f>IF(E32&lt;&gt;"",IF(WEEKDAY(E32)=2,WEEKNUM(E32),""),"")</f>
        <v/>
      </c>
      <c r="I32" s="9">
        <f t="shared" si="17"/>
        <v>46110</v>
      </c>
      <c r="J32" s="23">
        <f t="shared" si="18"/>
        <v>46110</v>
      </c>
      <c r="K32" s="27" t="str">
        <f t="shared" si="28"/>
        <v/>
      </c>
      <c r="L32" s="12" t="str">
        <f t="shared" si="4"/>
        <v/>
      </c>
      <c r="M32" s="9">
        <f t="shared" si="19"/>
        <v>46141</v>
      </c>
      <c r="N32" s="23">
        <f t="shared" si="5"/>
        <v>46141</v>
      </c>
      <c r="O32" s="27" t="str">
        <f t="shared" si="29"/>
        <v/>
      </c>
      <c r="P32" s="12">
        <v>18</v>
      </c>
      <c r="Q32" s="9">
        <f t="shared" si="20"/>
        <v>46171</v>
      </c>
      <c r="R32" s="23">
        <f t="shared" si="6"/>
        <v>46171</v>
      </c>
      <c r="S32" s="27" t="str">
        <f t="shared" si="30"/>
        <v/>
      </c>
      <c r="T32" s="13" t="s">
        <v>12</v>
      </c>
      <c r="U32" s="9">
        <f t="shared" si="21"/>
        <v>46202</v>
      </c>
      <c r="V32" s="23">
        <f t="shared" si="7"/>
        <v>46202</v>
      </c>
      <c r="W32" s="27" t="str">
        <f t="shared" si="31"/>
        <v/>
      </c>
      <c r="X32" s="13" t="s">
        <v>12</v>
      </c>
      <c r="Y32" s="9">
        <f t="shared" si="22"/>
        <v>46232</v>
      </c>
      <c r="Z32" s="23">
        <f t="shared" si="8"/>
        <v>46232</v>
      </c>
      <c r="AA32" s="27"/>
      <c r="AB32" s="12">
        <v>31</v>
      </c>
      <c r="AC32" s="9">
        <f t="shared" si="23"/>
        <v>46263</v>
      </c>
      <c r="AD32" s="23">
        <f t="shared" si="9"/>
        <v>46263</v>
      </c>
      <c r="AE32" s="27"/>
      <c r="AF32" s="13" t="s">
        <v>12</v>
      </c>
      <c r="AG32" s="9">
        <f t="shared" si="24"/>
        <v>46294</v>
      </c>
      <c r="AH32" s="23">
        <f t="shared" si="10"/>
        <v>46294</v>
      </c>
      <c r="AI32" s="27"/>
      <c r="AJ32" s="13" t="s">
        <v>12</v>
      </c>
      <c r="AK32" s="9">
        <f t="shared" si="25"/>
        <v>46324</v>
      </c>
      <c r="AL32" s="23">
        <f t="shared" si="11"/>
        <v>46324</v>
      </c>
      <c r="AM32" s="27"/>
      <c r="AN32" s="13"/>
      <c r="AO32" s="9">
        <f t="shared" si="26"/>
        <v>46355</v>
      </c>
      <c r="AP32" s="23">
        <f t="shared" si="12"/>
        <v>46355</v>
      </c>
      <c r="AQ32" s="27"/>
      <c r="AR32" s="13" t="s">
        <v>12</v>
      </c>
      <c r="AS32" s="9">
        <f t="shared" si="27"/>
        <v>46385</v>
      </c>
      <c r="AT32" s="23">
        <f t="shared" si="13"/>
        <v>46385</v>
      </c>
      <c r="AU32" s="27"/>
      <c r="AV32" s="12" t="str">
        <f t="shared" si="14"/>
        <v/>
      </c>
    </row>
    <row r="33" spans="1:50" s="1" customFormat="1" ht="21" customHeight="1" x14ac:dyDescent="0.2">
      <c r="A33" s="9">
        <f t="shared" si="15"/>
        <v>46052</v>
      </c>
      <c r="B33" s="23">
        <f t="shared" si="0"/>
        <v>46052</v>
      </c>
      <c r="C33" s="27"/>
      <c r="D33" s="12" t="str">
        <f t="shared" si="1"/>
        <v/>
      </c>
      <c r="E33" s="14"/>
      <c r="F33" s="15"/>
      <c r="G33" s="15"/>
      <c r="H33" s="16"/>
      <c r="I33" s="9">
        <f t="shared" si="17"/>
        <v>46111</v>
      </c>
      <c r="J33" s="23">
        <f t="shared" si="18"/>
        <v>46111</v>
      </c>
      <c r="K33" s="27" t="str">
        <f t="shared" si="28"/>
        <v/>
      </c>
      <c r="L33" s="12">
        <f t="shared" si="4"/>
        <v>14</v>
      </c>
      <c r="M33" s="9">
        <f t="shared" si="19"/>
        <v>46142</v>
      </c>
      <c r="N33" s="23">
        <f t="shared" si="5"/>
        <v>46142</v>
      </c>
      <c r="O33" s="27" t="str">
        <f t="shared" si="29"/>
        <v/>
      </c>
      <c r="P33" s="13" t="s">
        <v>12</v>
      </c>
      <c r="Q33" s="9">
        <f t="shared" si="20"/>
        <v>46172</v>
      </c>
      <c r="R33" s="23">
        <f t="shared" si="6"/>
        <v>46172</v>
      </c>
      <c r="S33" s="27" t="str">
        <f t="shared" si="30"/>
        <v/>
      </c>
      <c r="T33" s="13"/>
      <c r="U33" s="9">
        <f t="shared" si="21"/>
        <v>46203</v>
      </c>
      <c r="V33" s="23">
        <f t="shared" si="7"/>
        <v>46203</v>
      </c>
      <c r="W33" s="27" t="str">
        <f t="shared" si="31"/>
        <v/>
      </c>
      <c r="X33" s="13" t="s">
        <v>12</v>
      </c>
      <c r="Y33" s="9">
        <f t="shared" si="22"/>
        <v>46233</v>
      </c>
      <c r="Z33" s="23">
        <f t="shared" si="8"/>
        <v>46233</v>
      </c>
      <c r="AA33" s="27"/>
      <c r="AB33" s="13"/>
      <c r="AC33" s="9">
        <f t="shared" si="23"/>
        <v>46264</v>
      </c>
      <c r="AD33" s="23">
        <f t="shared" si="9"/>
        <v>46264</v>
      </c>
      <c r="AE33" s="27"/>
      <c r="AF33" s="13" t="s">
        <v>12</v>
      </c>
      <c r="AG33" s="9">
        <f t="shared" si="24"/>
        <v>46295</v>
      </c>
      <c r="AH33" s="23">
        <f t="shared" si="10"/>
        <v>46295</v>
      </c>
      <c r="AI33" s="27"/>
      <c r="AJ33" s="12">
        <v>40</v>
      </c>
      <c r="AK33" s="9">
        <f t="shared" si="25"/>
        <v>46325</v>
      </c>
      <c r="AL33" s="23">
        <f t="shared" si="11"/>
        <v>46325</v>
      </c>
      <c r="AM33" s="27"/>
      <c r="AN33" s="13"/>
      <c r="AO33" s="9">
        <f t="shared" si="26"/>
        <v>46356</v>
      </c>
      <c r="AP33" s="23">
        <f t="shared" si="12"/>
        <v>46356</v>
      </c>
      <c r="AQ33" s="27"/>
      <c r="AR33" s="13" t="s">
        <v>12</v>
      </c>
      <c r="AS33" s="9">
        <f t="shared" si="27"/>
        <v>46386</v>
      </c>
      <c r="AT33" s="23">
        <f t="shared" si="13"/>
        <v>46386</v>
      </c>
      <c r="AU33" s="27"/>
      <c r="AV33" s="12" t="str">
        <f t="shared" si="14"/>
        <v/>
      </c>
    </row>
    <row r="34" spans="1:50" ht="21" customHeight="1" x14ac:dyDescent="0.2">
      <c r="A34" s="9">
        <f t="shared" si="15"/>
        <v>46053</v>
      </c>
      <c r="B34" s="23">
        <f t="shared" si="0"/>
        <v>46053</v>
      </c>
      <c r="C34" s="27"/>
      <c r="D34" s="12" t="str">
        <f t="shared" si="1"/>
        <v/>
      </c>
      <c r="E34" s="17"/>
      <c r="F34" s="18"/>
      <c r="G34" s="18"/>
      <c r="H34" s="19"/>
      <c r="I34" s="9">
        <f t="shared" si="17"/>
        <v>46112</v>
      </c>
      <c r="J34" s="23">
        <f t="shared" si="18"/>
        <v>46112</v>
      </c>
      <c r="K34" s="27" t="str">
        <f t="shared" si="28"/>
        <v/>
      </c>
      <c r="L34" s="12" t="str">
        <f t="shared" si="4"/>
        <v/>
      </c>
      <c r="M34" s="10"/>
      <c r="N34" s="11"/>
      <c r="O34" s="11"/>
      <c r="P34" s="20"/>
      <c r="Q34" s="9">
        <f t="shared" si="20"/>
        <v>46173</v>
      </c>
      <c r="R34" s="23">
        <f t="shared" si="6"/>
        <v>46173</v>
      </c>
      <c r="S34" s="27" t="str">
        <f t="shared" si="30"/>
        <v/>
      </c>
      <c r="T34" s="13" t="s">
        <v>12</v>
      </c>
      <c r="U34" s="10"/>
      <c r="V34" s="11"/>
      <c r="W34" s="11"/>
      <c r="X34" s="20"/>
      <c r="Y34" s="9">
        <f t="shared" si="22"/>
        <v>46234</v>
      </c>
      <c r="Z34" s="23">
        <f t="shared" si="8"/>
        <v>46234</v>
      </c>
      <c r="AA34" s="27"/>
      <c r="AB34" s="13" t="s">
        <v>12</v>
      </c>
      <c r="AC34" s="9">
        <f t="shared" si="23"/>
        <v>46265</v>
      </c>
      <c r="AD34" s="23">
        <f t="shared" si="9"/>
        <v>46265</v>
      </c>
      <c r="AE34" s="27"/>
      <c r="AF34" s="13" t="s">
        <v>12</v>
      </c>
      <c r="AG34" s="10"/>
      <c r="AH34" s="11"/>
      <c r="AI34" s="11"/>
      <c r="AJ34" s="20"/>
      <c r="AK34" s="9">
        <f t="shared" si="25"/>
        <v>46326</v>
      </c>
      <c r="AL34" s="23">
        <f t="shared" si="11"/>
        <v>46326</v>
      </c>
      <c r="AM34" s="27"/>
      <c r="AN34" s="13"/>
      <c r="AO34" s="10"/>
      <c r="AP34" s="11"/>
      <c r="AQ34" s="11"/>
      <c r="AR34" s="20"/>
      <c r="AS34" s="9">
        <f t="shared" si="27"/>
        <v>46387</v>
      </c>
      <c r="AT34" s="23">
        <f t="shared" si="13"/>
        <v>46387</v>
      </c>
      <c r="AU34" s="27"/>
      <c r="AV34" s="12" t="str">
        <f t="shared" si="14"/>
        <v/>
      </c>
    </row>
    <row r="35" spans="1:50" ht="4.5" customHeight="1" x14ac:dyDescent="0.2">
      <c r="A35" s="6"/>
      <c r="B35" s="7"/>
      <c r="C35" s="7"/>
      <c r="D35" s="7"/>
      <c r="E35" s="7"/>
      <c r="F35" s="7"/>
      <c r="G35" s="7"/>
      <c r="H35" s="7"/>
      <c r="I35" s="7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4"/>
    </row>
    <row r="36" spans="1:50" x14ac:dyDescent="0.2">
      <c r="A36" s="1" t="s">
        <v>24</v>
      </c>
      <c r="B36" s="21"/>
      <c r="C36" s="32" t="s">
        <v>25</v>
      </c>
      <c r="D36" s="32"/>
      <c r="E36" s="32"/>
      <c r="F36" s="32"/>
      <c r="G36" s="31"/>
      <c r="H36" s="31"/>
      <c r="K36" s="21" t="s">
        <v>26</v>
      </c>
      <c r="L36" s="34">
        <v>44932</v>
      </c>
      <c r="M36" s="35"/>
      <c r="N36" s="22"/>
      <c r="O36" s="22"/>
      <c r="P36" s="22"/>
      <c r="Q36" s="21" t="s">
        <v>15</v>
      </c>
      <c r="R36" s="34">
        <f>DOLLAR((DAY(MINUTE($I$1/38)/2+55)&amp;".4."&amp;$I$1)/7,)*7-6+1</f>
        <v>46118</v>
      </c>
      <c r="S36" s="35"/>
      <c r="T36" s="30"/>
      <c r="U36" s="22"/>
      <c r="V36" s="59"/>
      <c r="W36" s="21"/>
      <c r="X36" s="21" t="s">
        <v>28</v>
      </c>
      <c r="Y36" s="32" t="s">
        <v>27</v>
      </c>
      <c r="Z36" s="32"/>
      <c r="AA36" s="32"/>
      <c r="AB36" s="22"/>
      <c r="AC36" s="22"/>
      <c r="AD36" s="22"/>
      <c r="AE36" s="22"/>
      <c r="AF36" s="21" t="s">
        <v>16</v>
      </c>
      <c r="AG36" s="34">
        <f>DOLLAR((DAY(MINUTE($I$1/38)/2+55)&amp;".4."&amp;$I$1)/7,)*7-6+39</f>
        <v>46156</v>
      </c>
      <c r="AH36" s="35"/>
      <c r="AI36" s="22"/>
      <c r="AJ36" s="22"/>
      <c r="AK36" s="21"/>
      <c r="AL36" s="22"/>
      <c r="AM36" s="22"/>
      <c r="AN36" s="21" t="s">
        <v>17</v>
      </c>
      <c r="AO36" s="34">
        <f>DOLLAR((DAY(MINUTE($I$1/38)/2+55)&amp;".4."&amp;$I$1)/7,)*7-6+50</f>
        <v>46167</v>
      </c>
      <c r="AP36" s="35"/>
      <c r="AQ36" s="22"/>
      <c r="AR36" s="22"/>
      <c r="AS36" s="22"/>
      <c r="AT36" s="21" t="s">
        <v>23</v>
      </c>
      <c r="AU36" s="34">
        <f>DOLLAR((DAY(MINUTE($I$1/38)/2+55)&amp;".4."&amp;$I$1)/7,)*7-6+60</f>
        <v>46177</v>
      </c>
      <c r="AV36" s="35"/>
      <c r="AW36" s="22"/>
    </row>
    <row r="37" spans="1:50" x14ac:dyDescent="0.2">
      <c r="A37" s="33"/>
      <c r="C37" s="1"/>
      <c r="D37" s="21" t="s">
        <v>29</v>
      </c>
      <c r="E37" s="32" t="s">
        <v>30</v>
      </c>
      <c r="F37" s="32"/>
      <c r="G37" s="31"/>
      <c r="H37" s="31"/>
      <c r="K37" s="21" t="s">
        <v>31</v>
      </c>
      <c r="L37" s="34">
        <v>45225</v>
      </c>
      <c r="M37" s="35"/>
      <c r="N37" s="22"/>
      <c r="O37" s="22"/>
      <c r="P37" s="22"/>
      <c r="Q37" s="21" t="s">
        <v>32</v>
      </c>
      <c r="R37" s="34">
        <v>45231</v>
      </c>
      <c r="S37" s="35"/>
      <c r="T37" s="30"/>
      <c r="U37" s="30"/>
      <c r="V37" s="58"/>
      <c r="W37" s="22"/>
      <c r="X37" s="21"/>
      <c r="Y37" s="21" t="s">
        <v>34</v>
      </c>
      <c r="Z37" s="32" t="s">
        <v>33</v>
      </c>
      <c r="AA37" s="32"/>
      <c r="AB37" s="22"/>
      <c r="AC37" s="22"/>
      <c r="AD37" s="21" t="s">
        <v>35</v>
      </c>
      <c r="AE37" s="56" t="s">
        <v>36</v>
      </c>
      <c r="AF37" s="57"/>
      <c r="AG37" s="22"/>
      <c r="AH37" s="22"/>
      <c r="AI37" s="22"/>
      <c r="AJ37" s="21"/>
      <c r="AK37" s="22"/>
      <c r="AL37" s="22"/>
      <c r="AM37" s="21" t="s">
        <v>38</v>
      </c>
      <c r="AN37" s="56" t="s">
        <v>37</v>
      </c>
      <c r="AO37" s="57"/>
      <c r="AP37" s="22"/>
      <c r="AQ37" s="22"/>
      <c r="AR37" s="21"/>
      <c r="AS37" s="22"/>
      <c r="AT37" s="22"/>
      <c r="AU37" s="21"/>
      <c r="AV37" s="34"/>
      <c r="AW37" s="35"/>
      <c r="AX37" s="22"/>
    </row>
    <row r="38" spans="1:50" x14ac:dyDescent="0.2">
      <c r="AC38" s="22"/>
    </row>
  </sheetData>
  <sheetProtection selectLockedCells="1"/>
  <mergeCells count="33">
    <mergeCell ref="R37:S37"/>
    <mergeCell ref="AE37:AF37"/>
    <mergeCell ref="AN37:AO37"/>
    <mergeCell ref="AV37:AW37"/>
    <mergeCell ref="L37:M37"/>
    <mergeCell ref="Q3:T3"/>
    <mergeCell ref="U3:X3"/>
    <mergeCell ref="Y3:AB3"/>
    <mergeCell ref="A3:D3"/>
    <mergeCell ref="E3:H3"/>
    <mergeCell ref="I3:L3"/>
    <mergeCell ref="M3:P3"/>
    <mergeCell ref="AS3:AV3"/>
    <mergeCell ref="AC3:AF3"/>
    <mergeCell ref="AG3:AJ3"/>
    <mergeCell ref="AK3:AN3"/>
    <mergeCell ref="AO3:AR3"/>
    <mergeCell ref="AG1:AJ1"/>
    <mergeCell ref="U2:X2"/>
    <mergeCell ref="Y2:AB2"/>
    <mergeCell ref="AC2:AF2"/>
    <mergeCell ref="AG2:AJ2"/>
    <mergeCell ref="A1:H2"/>
    <mergeCell ref="I1:L2"/>
    <mergeCell ref="U1:X1"/>
    <mergeCell ref="Y1:AB1"/>
    <mergeCell ref="AC1:AF1"/>
    <mergeCell ref="Q1:T2"/>
    <mergeCell ref="L36:M36"/>
    <mergeCell ref="R36:S36"/>
    <mergeCell ref="AG36:AH36"/>
    <mergeCell ref="AO36:AP36"/>
    <mergeCell ref="AU36:AV36"/>
  </mergeCells>
  <phoneticPr fontId="0" type="noConversion"/>
  <conditionalFormatting sqref="A4:D34">
    <cfRule type="expression" dxfId="44" priority="48">
      <formula>WEEKDAY($A4)=1</formula>
    </cfRule>
    <cfRule type="expression" dxfId="43" priority="12">
      <formula>AND($C4&lt;&gt;"F",$C4&lt;&gt;"")</formula>
    </cfRule>
    <cfRule type="expression" dxfId="42" priority="49">
      <formula>WEEKDAY($A4)=7</formula>
    </cfRule>
    <cfRule type="expression" dxfId="41" priority="24">
      <formula>$C4="F"</formula>
    </cfRule>
  </conditionalFormatting>
  <conditionalFormatting sqref="E4:H32">
    <cfRule type="expression" dxfId="40" priority="47">
      <formula>WEEKDAY($E4)=7</formula>
    </cfRule>
    <cfRule type="expression" dxfId="39" priority="46">
      <formula>WEEKDAY($E4)=1</formula>
    </cfRule>
  </conditionalFormatting>
  <conditionalFormatting sqref="E4:H34">
    <cfRule type="expression" dxfId="38" priority="11">
      <formula>AND($G4&lt;&gt;"F",$G4&lt;&gt;"")</formula>
    </cfRule>
  </conditionalFormatting>
  <conditionalFormatting sqref="I4:L34">
    <cfRule type="expression" dxfId="37" priority="45">
      <formula>WEEKDAY($I4)=7</formula>
    </cfRule>
    <cfRule type="expression" dxfId="36" priority="44">
      <formula>WEEKDAY($I4)=1</formula>
    </cfRule>
    <cfRule type="expression" dxfId="35" priority="10">
      <formula>AND($K4&lt;&gt;"F",$K4&lt;&gt;"")</formula>
    </cfRule>
    <cfRule type="expression" dxfId="34" priority="23">
      <formula>$K4="F"</formula>
    </cfRule>
  </conditionalFormatting>
  <conditionalFormatting sqref="M4:P33">
    <cfRule type="expression" dxfId="33" priority="9">
      <formula>AND($O4&lt;&gt;"F",$O4&lt;&gt;"")</formula>
    </cfRule>
    <cfRule type="expression" dxfId="32" priority="43">
      <formula>WEEKDAY($M4)=7</formula>
    </cfRule>
    <cfRule type="expression" dxfId="31" priority="42">
      <formula>WEEKDAY($M4)=1</formula>
    </cfRule>
    <cfRule type="expression" dxfId="30" priority="22">
      <formula>$O4="F"</formula>
    </cfRule>
  </conditionalFormatting>
  <conditionalFormatting sqref="Q4:T34">
    <cfRule type="expression" dxfId="3" priority="8">
      <formula>AND($S4&lt;&gt;"F",$S4&lt;&gt;"")</formula>
    </cfRule>
    <cfRule type="expression" dxfId="2" priority="41">
      <formula>WEEKDAY($Q4)=7</formula>
    </cfRule>
    <cfRule type="expression" dxfId="1" priority="40">
      <formula>WEEKDAY($Q4)=1</formula>
    </cfRule>
    <cfRule type="expression" dxfId="0" priority="21">
      <formula>$S4="F"</formula>
    </cfRule>
  </conditionalFormatting>
  <conditionalFormatting sqref="U4:X33">
    <cfRule type="expression" dxfId="29" priority="7">
      <formula>AND($W4&lt;&gt;"F",$W4&lt;&gt;"")</formula>
    </cfRule>
    <cfRule type="expression" dxfId="28" priority="38">
      <formula>WEEKDAY($U4)=1</formula>
    </cfRule>
    <cfRule type="expression" dxfId="27" priority="39">
      <formula>WEEKDAY($U4)=7</formula>
    </cfRule>
  </conditionalFormatting>
  <conditionalFormatting sqref="U4:X34">
    <cfRule type="expression" dxfId="26" priority="20">
      <formula>$W4="F"</formula>
    </cfRule>
  </conditionalFormatting>
  <conditionalFormatting sqref="Y4:AB34">
    <cfRule type="expression" dxfId="25" priority="35">
      <formula>WEEKDAY($Y4)=1</formula>
    </cfRule>
    <cfRule type="expression" dxfId="24" priority="37">
      <formula>WEEKDAY($Y4)=7</formula>
    </cfRule>
    <cfRule type="expression" dxfId="23" priority="6">
      <formula>AND($AA4&lt;&gt;"F",$AA4&lt;&gt;"")</formula>
    </cfRule>
  </conditionalFormatting>
  <conditionalFormatting sqref="AC4:AF34">
    <cfRule type="expression" dxfId="22" priority="33">
      <formula>WEEKDAY($AC4)=1</formula>
    </cfRule>
    <cfRule type="expression" dxfId="21" priority="34">
      <formula>WEEKDAY($AC4)=7</formula>
    </cfRule>
    <cfRule type="expression" dxfId="20" priority="16">
      <formula>$AE4="F"</formula>
    </cfRule>
    <cfRule type="expression" dxfId="19" priority="5">
      <formula>AND($AE4&lt;&gt;"F",$AE4&lt;&gt;"")</formula>
    </cfRule>
  </conditionalFormatting>
  <conditionalFormatting sqref="AG4:AJ33">
    <cfRule type="expression" dxfId="18" priority="32">
      <formula>WEEKDAY($AG4)=7</formula>
    </cfRule>
    <cfRule type="expression" dxfId="17" priority="31">
      <formula>WEEKDAY($AG4)=1</formula>
    </cfRule>
    <cfRule type="expression" dxfId="16" priority="4">
      <formula>AND($AI4&lt;&gt;"F",$AI4&lt;&gt;"")</formula>
    </cfRule>
  </conditionalFormatting>
  <conditionalFormatting sqref="AK4:AN34">
    <cfRule type="expression" dxfId="15" priority="30">
      <formula>WEEKDAY($AK4)=7</formula>
    </cfRule>
    <cfRule type="expression" dxfId="14" priority="15">
      <formula>$AM4="F"</formula>
    </cfRule>
    <cfRule type="expression" dxfId="13" priority="3">
      <formula>AND($AM4&lt;&gt;"F",$AM4&lt;&gt;"")</formula>
    </cfRule>
    <cfRule type="expression" dxfId="12" priority="29">
      <formula>WEEKDAY($AK4)=1</formula>
    </cfRule>
  </conditionalFormatting>
  <conditionalFormatting sqref="AO4:AR33">
    <cfRule type="expression" dxfId="11" priority="27">
      <formula>WEEKDAY($AO4)=1</formula>
    </cfRule>
    <cfRule type="expression" dxfId="10" priority="28">
      <formula>WEEKDAY($AO4)=7</formula>
    </cfRule>
    <cfRule type="expression" dxfId="9" priority="2">
      <formula>AND($AQ4&lt;&gt;"F",$AQ4&lt;&gt;"")</formula>
    </cfRule>
  </conditionalFormatting>
  <conditionalFormatting sqref="AO4:AR34">
    <cfRule type="expression" dxfId="8" priority="14">
      <formula>$AQ4="F"</formula>
    </cfRule>
  </conditionalFormatting>
  <conditionalFormatting sqref="AS4:AV34">
    <cfRule type="expression" dxfId="7" priority="26">
      <formula>WEEKDAY($AS4)=7</formula>
    </cfRule>
    <cfRule type="expression" dxfId="6" priority="25">
      <formula>WEEKDAY($AS4)=1</formula>
    </cfRule>
    <cfRule type="expression" dxfId="5" priority="13">
      <formula>$AU4="F"</formula>
    </cfRule>
    <cfRule type="expression" dxfId="4" priority="1">
      <formula>AND($AU4&lt;&gt;"F",$AU4&lt;&gt;"")</formula>
    </cfRule>
  </conditionalFormatting>
  <hyperlinks>
    <hyperlink ref="AT1" r:id="rId1" display="© www.kalenderpedia.de" xr:uid="{00000000-0004-0000-0000-000000000000}"/>
  </hyperlinks>
  <printOptions horizontalCentered="1" verticalCentered="1"/>
  <pageMargins left="0.51181102362204722" right="0.51181102362204722" top="0.27559055118110237" bottom="0.27559055118110237" header="0.27559055118110237" footer="0.27559055118110237"/>
  <pageSetup paperSize="8" scale="74" orientation="landscape" horizontalDpi="300" verticalDpi="300" r:id="rId2"/>
  <headerFooter alignWithMargins="0"/>
  <ignoredErrors>
    <ignoredError sqref="K4:K31 O4:O33 K32:K34 S5:S6 W4:W30 W31:W33 S8:S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Urlaubskalender</vt:lpstr>
      <vt:lpstr>Urlaubskalender!Druckbereich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 2019</dc:title>
  <dc:creator>© Kalenderpedia®</dc:creator>
  <dc:description>www.kalenderpedia.de - Informationen zum Kalender</dc:description>
  <cp:lastModifiedBy>Delia Tichy MEDplan</cp:lastModifiedBy>
  <cp:lastPrinted>2024-12-13T12:04:23Z</cp:lastPrinted>
  <dcterms:created xsi:type="dcterms:W3CDTF">2012-06-04T17:05:14Z</dcterms:created>
  <dcterms:modified xsi:type="dcterms:W3CDTF">2025-11-21T10:31:37Z</dcterms:modified>
</cp:coreProperties>
</file>